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https://calmhsa.sharepoint.com/sites/CalMHSADrive/Shared Documents/_Programs/CalHOPE/CalHOPE Invoicing/Templates/"/>
    </mc:Choice>
  </mc:AlternateContent>
  <xr:revisionPtr revIDLastSave="12" documentId="8_{DD971841-1006-D84F-83E8-75BC0ECD7EE1}" xr6:coauthVersionLast="47" xr6:coauthVersionMax="47" xr10:uidLastSave="{D9153EE9-3F7B-124A-87A7-DE49D03BFBFD}"/>
  <bookViews>
    <workbookView xWindow="0" yWindow="760" windowWidth="23260" windowHeight="13900" activeTab="1" xr2:uid="{6381B401-8234-4662-9030-37BFA8306DD7}"/>
  </bookViews>
  <sheets>
    <sheet name="Instructions" sheetId="1" r:id="rId1"/>
    <sheet name="Invoices for Chat App Providers" sheetId="2" r:id="rId2"/>
    <sheet name="Max Hours per Month"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8" i="2" l="1"/>
  <c r="J19" i="2"/>
  <c r="L3" i="3"/>
  <c r="M16" i="3"/>
  <c r="M18" i="3" s="1"/>
  <c r="L16" i="3"/>
  <c r="L18" i="3" s="1"/>
  <c r="K16" i="3"/>
  <c r="K18" i="3" s="1"/>
  <c r="J16" i="3"/>
  <c r="J17" i="3" s="1"/>
  <c r="I16" i="3"/>
  <c r="I17" i="3" s="1"/>
  <c r="H16" i="3"/>
  <c r="H18" i="3" s="1"/>
  <c r="G16" i="3"/>
  <c r="G18" i="3" s="1"/>
  <c r="F16" i="3"/>
  <c r="F17" i="3" s="1"/>
  <c r="E16" i="3"/>
  <c r="E17" i="3" s="1"/>
  <c r="D16" i="3"/>
  <c r="D17" i="3" s="1"/>
  <c r="C16" i="3"/>
  <c r="C18" i="3" s="1"/>
  <c r="B16" i="3"/>
  <c r="B18" i="3" s="1"/>
  <c r="M3" i="3"/>
  <c r="M5" i="3" s="1"/>
  <c r="L5" i="3"/>
  <c r="K3" i="3"/>
  <c r="K5" i="3" s="1"/>
  <c r="J3" i="3"/>
  <c r="J5" i="3" s="1"/>
  <c r="I3" i="3"/>
  <c r="I4" i="3" s="1"/>
  <c r="H3" i="3"/>
  <c r="H4" i="3" s="1"/>
  <c r="G3" i="3"/>
  <c r="G4" i="3" s="1"/>
  <c r="F3" i="3"/>
  <c r="F5" i="3" s="1"/>
  <c r="E3" i="3"/>
  <c r="E5" i="3" s="1"/>
  <c r="D3" i="3"/>
  <c r="D5" i="3" s="1"/>
  <c r="C3" i="3"/>
  <c r="C4" i="3" s="1"/>
  <c r="B3" i="3"/>
  <c r="B4" i="3" s="1"/>
  <c r="J37" i="2"/>
  <c r="J36" i="2"/>
  <c r="J16" i="2"/>
  <c r="J13" i="2"/>
  <c r="J12" i="2"/>
  <c r="J33" i="2"/>
  <c r="H33" i="2"/>
  <c r="J30" i="2"/>
  <c r="D30" i="2"/>
  <c r="J29" i="2"/>
  <c r="D29" i="2"/>
  <c r="J18" i="2"/>
  <c r="J17" i="2"/>
  <c r="H16" i="2"/>
  <c r="D13" i="2"/>
  <c r="D12" i="2"/>
  <c r="G6" i="3" l="1"/>
  <c r="C6" i="3"/>
  <c r="F19" i="3"/>
  <c r="B5" i="3"/>
  <c r="B6" i="3" s="1"/>
  <c r="B17" i="3"/>
  <c r="B19" i="3" s="1"/>
  <c r="C5" i="3"/>
  <c r="C17" i="3"/>
  <c r="C19" i="3" s="1"/>
  <c r="D4" i="3"/>
  <c r="D6" i="3" s="1"/>
  <c r="D18" i="3"/>
  <c r="D19" i="3" s="1"/>
  <c r="E4" i="3"/>
  <c r="E6" i="3" s="1"/>
  <c r="E18" i="3"/>
  <c r="E19" i="3" s="1"/>
  <c r="F4" i="3"/>
  <c r="F6" i="3" s="1"/>
  <c r="F18" i="3"/>
  <c r="H5" i="3"/>
  <c r="H6" i="3" s="1"/>
  <c r="H17" i="3"/>
  <c r="H19" i="3" s="1"/>
  <c r="I5" i="3"/>
  <c r="I6" i="3" s="1"/>
  <c r="I18" i="3"/>
  <c r="I19" i="3" s="1"/>
  <c r="K4" i="3"/>
  <c r="K6" i="3" s="1"/>
  <c r="K17" i="3"/>
  <c r="K19" i="3" s="1"/>
  <c r="G5" i="3"/>
  <c r="G17" i="3"/>
  <c r="G19" i="3" s="1"/>
  <c r="J4" i="3"/>
  <c r="J6" i="3" s="1"/>
  <c r="J18" i="3"/>
  <c r="J19" i="3" s="1"/>
  <c r="L4" i="3"/>
  <c r="L6" i="3" s="1"/>
  <c r="L17" i="3"/>
  <c r="L19" i="3" s="1"/>
  <c r="M4" i="3"/>
  <c r="M6" i="3" s="1"/>
  <c r="M17" i="3"/>
  <c r="M19" i="3" s="1"/>
  <c r="J14" i="2"/>
  <c r="J20" i="2"/>
  <c r="J31" i="2"/>
  <c r="J39" i="2" s="1"/>
  <c r="J40" i="2" l="1"/>
</calcChain>
</file>

<file path=xl/sharedStrings.xml><?xml version="1.0" encoding="utf-8"?>
<sst xmlns="http://schemas.openxmlformats.org/spreadsheetml/2006/main" count="139" uniqueCount="95">
  <si>
    <t>Remittance Address:</t>
  </si>
  <si>
    <t>City:</t>
  </si>
  <si>
    <t>State:</t>
  </si>
  <si>
    <t>ZIP:</t>
  </si>
  <si>
    <t>Phone:</t>
  </si>
  <si>
    <t>(      )         -</t>
  </si>
  <si>
    <t>Email:</t>
  </si>
  <si>
    <t>Fax:</t>
  </si>
  <si>
    <t>(      )       -</t>
  </si>
  <si>
    <t>Program:</t>
  </si>
  <si>
    <t>CalHOPE Support Program</t>
  </si>
  <si>
    <t>Contract No.:</t>
  </si>
  <si>
    <t>Date:</t>
  </si>
  <si>
    <t>Service Period:</t>
  </si>
  <si>
    <t>to</t>
  </si>
  <si>
    <t>Item</t>
  </si>
  <si>
    <t>Description</t>
  </si>
  <si>
    <t>Total FTEs</t>
  </si>
  <si>
    <t>No. of Hours</t>
  </si>
  <si>
    <t>Rate</t>
  </si>
  <si>
    <t>Subtotal</t>
  </si>
  <si>
    <t xml:space="preserve">Staffing </t>
  </si>
  <si>
    <t>Supervisor</t>
  </si>
  <si>
    <t>Support Specialist</t>
  </si>
  <si>
    <t>Benefits, 20%</t>
  </si>
  <si>
    <t>Rate per Pod</t>
  </si>
  <si>
    <t>Monthly Spending</t>
  </si>
  <si>
    <t>Additional Administrative Costs</t>
  </si>
  <si>
    <t>Quality Improvement Training</t>
  </si>
  <si>
    <t>Devices</t>
  </si>
  <si>
    <t>Indirect Cost, 15%</t>
  </si>
  <si>
    <t>Chat App Total</t>
  </si>
  <si>
    <t>Number of Pods Hired</t>
  </si>
  <si>
    <t>20% of Staff FTE</t>
  </si>
  <si>
    <t>Rate per Pod per Year</t>
  </si>
  <si>
    <t xml:space="preserve">Total </t>
  </si>
  <si>
    <t xml:space="preserve">Total AAC funding for the year, provided with payment of January invoice. </t>
  </si>
  <si>
    <t>Devices*</t>
  </si>
  <si>
    <r>
      <rPr>
        <b/>
        <sz val="11"/>
        <color theme="1"/>
        <rFont val="Calibri"/>
        <family val="2"/>
        <scheme val="minor"/>
      </rPr>
      <t>Quality Improvement Training</t>
    </r>
    <r>
      <rPr>
        <sz val="11"/>
        <color theme="1"/>
        <rFont val="Calibri"/>
        <family val="2"/>
        <scheme val="minor"/>
      </rPr>
      <t xml:space="preserve"> </t>
    </r>
  </si>
  <si>
    <t>See Instructions for additional required reporting.</t>
  </si>
  <si>
    <t>Other CalMHSA Reasonable Request</t>
  </si>
  <si>
    <t>Billable only with pre-approval by CalMHSA.</t>
  </si>
  <si>
    <t>Regular CalHOPE Total</t>
  </si>
  <si>
    <t>TOTAL (Chat + Regular)</t>
  </si>
  <si>
    <t xml:space="preserve">*See the number of devices funded in your contract. Numbers were taken from survey results. Enter total spent on devices for the month in the subtotal section. </t>
  </si>
  <si>
    <t xml:space="preserve">Please submit receipts for any purchases over $75.00 </t>
  </si>
  <si>
    <t>INSTRUCTIONS</t>
  </si>
  <si>
    <r>
      <t>Organization Name</t>
    </r>
    <r>
      <rPr>
        <sz val="11"/>
        <color rgb="FF000000"/>
        <rFont val="Calibri"/>
        <family val="2"/>
        <scheme val="minor"/>
      </rPr>
      <t xml:space="preserve"> - Insert your organization name.</t>
    </r>
  </si>
  <si>
    <r>
      <t>Organization Remittance Address</t>
    </r>
    <r>
      <rPr>
        <sz val="11"/>
        <color rgb="FF000000"/>
        <rFont val="Calibri"/>
        <family val="2"/>
        <scheme val="minor"/>
      </rPr>
      <t xml:space="preserve"> - Insert your agency's address even if you completed an ACH form.</t>
    </r>
  </si>
  <si>
    <r>
      <t>Program:</t>
    </r>
    <r>
      <rPr>
        <sz val="11"/>
        <color rgb="FF000000"/>
        <rFont val="Calibri"/>
        <family val="2"/>
        <scheme val="minor"/>
      </rPr>
      <t xml:space="preserve"> CalHOPE Support Program</t>
    </r>
  </si>
  <si>
    <r>
      <t xml:space="preserve">Contract No. </t>
    </r>
    <r>
      <rPr>
        <sz val="11"/>
        <color rgb="FF000000"/>
        <rFont val="Calibri"/>
        <family val="2"/>
        <scheme val="minor"/>
      </rPr>
      <t>– Found at the top right of your contract with CalMHSA.</t>
    </r>
  </si>
  <si>
    <r>
      <t>Date</t>
    </r>
    <r>
      <rPr>
        <sz val="11"/>
        <color rgb="FF000000"/>
        <rFont val="Calibri"/>
        <family val="2"/>
        <scheme val="minor"/>
      </rPr>
      <t xml:space="preserve"> – Date of invoice being submitted</t>
    </r>
  </si>
  <si>
    <r>
      <t>Service Period</t>
    </r>
    <r>
      <rPr>
        <sz val="11"/>
        <color rgb="FF000000"/>
        <rFont val="Calibri"/>
        <family val="2"/>
        <scheme val="minor"/>
      </rPr>
      <t xml:space="preserve"> – Insert the dates for which you are invoicing.</t>
    </r>
  </si>
  <si>
    <r>
      <t xml:space="preserve">Number of Pods Hired -- </t>
    </r>
    <r>
      <rPr>
        <sz val="11"/>
        <color rgb="FF000000"/>
        <rFont val="Calibri"/>
        <family val="2"/>
        <scheme val="minor"/>
      </rPr>
      <t xml:space="preserve">Please enter the number of pods hired to date.  </t>
    </r>
  </si>
  <si>
    <r>
      <t>Staffing</t>
    </r>
    <r>
      <rPr>
        <sz val="11"/>
        <color rgb="FF000000"/>
        <rFont val="Calibri"/>
        <family val="2"/>
        <scheme val="minor"/>
      </rPr>
      <t xml:space="preserve"> – The awarded FTEs for each position will be automatically calculated. Please enter the total number of hours worked in the month (not to exceed normal business hours) per position. </t>
    </r>
  </si>
  <si>
    <r>
      <t>Supporting Documentation –</t>
    </r>
    <r>
      <rPr>
        <sz val="11"/>
        <color rgb="FF000000"/>
        <rFont val="Calibri"/>
        <family val="2"/>
        <scheme val="minor"/>
      </rPr>
      <t xml:space="preserve"> For staffing please include Timesheets, GL, etc. for each staff member.</t>
    </r>
  </si>
  <si>
    <r>
      <rPr>
        <b/>
        <sz val="11"/>
        <color rgb="FF000000"/>
        <rFont val="Calibri"/>
        <family val="2"/>
        <scheme val="minor"/>
      </rPr>
      <t xml:space="preserve">Benefits </t>
    </r>
    <r>
      <rPr>
        <sz val="11"/>
        <color rgb="FF000000"/>
        <rFont val="Calibri"/>
        <family val="2"/>
        <scheme val="minor"/>
      </rPr>
      <t xml:space="preserve">– CalMHSA allows for 20% of staff FTE for benefits, the template will calculate this automatically. </t>
    </r>
  </si>
  <si>
    <r>
      <rPr>
        <b/>
        <sz val="11"/>
        <color rgb="FF000000"/>
        <rFont val="Calibri"/>
        <family val="2"/>
        <scheme val="minor"/>
      </rPr>
      <t xml:space="preserve">Indirect </t>
    </r>
    <r>
      <rPr>
        <sz val="11"/>
        <color rgb="FF000000"/>
        <rFont val="Calibri"/>
        <family val="2"/>
        <scheme val="minor"/>
      </rPr>
      <t xml:space="preserve">– CalMHSA allows for 15%, the template will calculate this automatically. </t>
    </r>
  </si>
  <si>
    <r>
      <rPr>
        <b/>
        <sz val="11"/>
        <color theme="1"/>
        <rFont val="Calibri"/>
        <family val="2"/>
        <scheme val="minor"/>
      </rPr>
      <t>Additional Administrative Costs:</t>
    </r>
    <r>
      <rPr>
        <sz val="11"/>
        <color theme="1"/>
        <rFont val="Calibri"/>
        <family val="2"/>
        <scheme val="minor"/>
      </rPr>
      <t xml:space="preserve"> Costs for outreach (including travel, tabling supplies, materials, event fees, food), office supplies (including keyboards and computer mice), software, conference lines, office and home internet, video conferencing, and other reasonable costs to enable counseling to occur in-person and virtually. AAC funding is $17,800 per the number of pods awarded, for the entire contract period. </t>
    </r>
  </si>
  <si>
    <r>
      <rPr>
        <b/>
        <sz val="11"/>
        <color theme="1"/>
        <rFont val="Calibri"/>
        <family val="2"/>
        <scheme val="minor"/>
      </rPr>
      <t>Quality Improvement Training:</t>
    </r>
    <r>
      <rPr>
        <sz val="11"/>
        <color theme="1"/>
        <rFont val="Calibri"/>
        <family val="2"/>
        <scheme val="minor"/>
      </rPr>
      <t xml:space="preserve"> For any trainings purchased by contractor for the CalHOPE Support program staff, contractor must provide CalMHSA with a written justification of the need for training beyond agency’s required training, training curriculum, and copy of certificate provided upon completion by training entity. </t>
    </r>
  </si>
  <si>
    <r>
      <t xml:space="preserve">Other CalMHSA Reasonable Request: </t>
    </r>
    <r>
      <rPr>
        <sz val="11"/>
        <color theme="1"/>
        <rFont val="Calibri"/>
        <family val="2"/>
        <scheme val="minor"/>
      </rPr>
      <t xml:space="preserve">To be determined by CalMHSA. </t>
    </r>
    <r>
      <rPr>
        <b/>
        <sz val="11"/>
        <color theme="1"/>
        <rFont val="Calibri"/>
        <family val="2"/>
        <scheme val="minor"/>
      </rPr>
      <t>Billing for this line item must be pre-approved by CalMHSA.</t>
    </r>
  </si>
  <si>
    <r>
      <t xml:space="preserve">Devices: </t>
    </r>
    <r>
      <rPr>
        <sz val="11"/>
        <color theme="1"/>
        <rFont val="Calibri"/>
        <family val="2"/>
        <scheme val="minor"/>
      </rPr>
      <t>For the regular CalHOPE program tablet devices are allowed to be purchased with a rate of $125 per FTE, based on the results each agency provided in the device survey.</t>
    </r>
    <r>
      <rPr>
        <sz val="11"/>
        <color theme="1"/>
        <rFont val="Calibri"/>
        <family val="2"/>
        <scheme val="minor"/>
      </rPr>
      <t xml:space="preserve"> For the chat app, funds are provided up to $400 for the purchase of laptops.</t>
    </r>
  </si>
  <si>
    <r>
      <t>Where to Submit Invoices</t>
    </r>
    <r>
      <rPr>
        <sz val="11"/>
        <color rgb="FF000000"/>
        <rFont val="Calibri"/>
        <family val="2"/>
        <scheme val="minor"/>
      </rPr>
      <t xml:space="preserve"> – Invoices must be submitted on a monthly basis, with supporting documentation to accountspayable@calmhsa.org or CalMHSA, 1610 Arden Way
Suite 175 Sacramento, CA 95815 Attn: Accounting</t>
    </r>
  </si>
  <si>
    <t xml:space="preserve">Please submit receipts for any puchases over $75.00. </t>
  </si>
  <si>
    <t xml:space="preserve">Rates (hourly wages) - CalHOPE will reimburse for up to the hourly wages listed. If your agency is paying less, please submit your justification for paying wages below our set wages and email the justification to taylor.intermill@calmhsa.org. </t>
  </si>
  <si>
    <t>Number of Pods Awarded:</t>
  </si>
  <si>
    <t xml:space="preserve">Number of Pods Awarded </t>
  </si>
  <si>
    <t>See Instructions for additional reporting required.</t>
  </si>
  <si>
    <t xml:space="preserve">**AAC monthly spending is for informational purposes and to facilitate your agencies tracking of the AAC expenditures. </t>
  </si>
  <si>
    <t xml:space="preserve">Monthly Spending </t>
  </si>
  <si>
    <t>January</t>
  </si>
  <si>
    <t>February</t>
  </si>
  <si>
    <t>March</t>
  </si>
  <si>
    <t>April</t>
  </si>
  <si>
    <t>May</t>
  </si>
  <si>
    <t>June</t>
  </si>
  <si>
    <t>July</t>
  </si>
  <si>
    <t>August</t>
  </si>
  <si>
    <t>September</t>
  </si>
  <si>
    <t>October</t>
  </si>
  <si>
    <t>November</t>
  </si>
  <si>
    <t>December</t>
  </si>
  <si>
    <t>Number of Pods</t>
  </si>
  <si>
    <t>Hours per 1 FTE per Month</t>
  </si>
  <si>
    <t>Supervisor FTE</t>
  </si>
  <si>
    <t>Support Specialist FTE</t>
  </si>
  <si>
    <t xml:space="preserve">Total Hours </t>
  </si>
  <si>
    <t>Instructions</t>
  </si>
  <si>
    <t>Please enter the number of pods you have into the correct box</t>
  </si>
  <si>
    <t>The formula will automatically calculate the total max number of hours you can bill for during that month for both supervisors and support specialist</t>
  </si>
  <si>
    <t xml:space="preserve">The total hours are the max number of hours you can bill for during that month </t>
  </si>
  <si>
    <t xml:space="preserve">Example: </t>
  </si>
  <si>
    <t xml:space="preserve">In this example, the agency has 4 pods. As you can see, the number 4 was put in the number of pods box across all months. This autocalculates the supervisor FTE hours and the support specialist FTE hours. The total number of hours at the bottom is to ensure you are not going over. </t>
  </si>
  <si>
    <r>
      <t xml:space="preserve">(Insert Provider Name) </t>
    </r>
    <r>
      <rPr>
        <b/>
        <sz val="16"/>
        <color rgb="FFFFFFFF"/>
        <rFont val="Calibri"/>
        <family val="2"/>
        <scheme val="minor"/>
      </rPr>
      <t xml:space="preserve">- Regular February-December CalHOPE </t>
    </r>
  </si>
  <si>
    <r>
      <t xml:space="preserve">(Insert Provider Name) </t>
    </r>
    <r>
      <rPr>
        <b/>
        <sz val="16"/>
        <color rgb="FFFFFFFF"/>
        <rFont val="Calibri"/>
        <family val="2"/>
        <scheme val="minor"/>
      </rPr>
      <t>- Chat App February-December CalHOPE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</si>
</sst>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7" x14ac:knownFonts="1">
    <font>
      <sz val="11"/>
      <color theme="1"/>
      <name val="Calibri"/>
      <family val="2"/>
      <scheme val="minor"/>
    </font>
    <font>
      <b/>
      <sz val="11"/>
      <color theme="1"/>
      <name val="Calibri"/>
      <family val="2"/>
      <scheme val="minor"/>
    </font>
    <font>
      <b/>
      <i/>
      <sz val="16"/>
      <color rgb="FFFFFFFF"/>
      <name val="Calibri"/>
      <family val="2"/>
      <scheme val="minor"/>
    </font>
    <font>
      <b/>
      <sz val="16"/>
      <color rgb="FFFFFFFF"/>
      <name val="Calibri"/>
      <family val="2"/>
      <scheme val="minor"/>
    </font>
    <font>
      <sz val="11"/>
      <color rgb="FF000000"/>
      <name val="Calibri"/>
      <family val="2"/>
      <scheme val="minor"/>
    </font>
    <font>
      <b/>
      <sz val="11"/>
      <color rgb="FF000000"/>
      <name val="Calibri"/>
      <family val="2"/>
      <scheme val="minor"/>
    </font>
    <font>
      <b/>
      <sz val="14"/>
      <color rgb="FFFFFFFF"/>
      <name val="Calibri"/>
      <family val="2"/>
      <scheme val="minor"/>
    </font>
  </fonts>
  <fills count="8">
    <fill>
      <patternFill patternType="none"/>
    </fill>
    <fill>
      <patternFill patternType="gray125"/>
    </fill>
    <fill>
      <patternFill patternType="solid">
        <fgColor rgb="FF305496"/>
        <bgColor rgb="FF000000"/>
      </patternFill>
    </fill>
    <fill>
      <patternFill patternType="solid">
        <fgColor rgb="FFB4C6E7"/>
        <bgColor rgb="FF000000"/>
      </patternFill>
    </fill>
    <fill>
      <patternFill patternType="solid">
        <fgColor theme="2"/>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FF00"/>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34">
    <xf numFmtId="0" fontId="0" fillId="0" borderId="0" xfId="0"/>
    <xf numFmtId="0" fontId="1" fillId="0" borderId="0" xfId="0" applyFont="1"/>
    <xf numFmtId="0" fontId="5" fillId="0" borderId="5" xfId="0" applyFont="1" applyBorder="1" applyAlignment="1">
      <alignment horizontal="left"/>
    </xf>
    <xf numFmtId="0" fontId="5" fillId="0" borderId="5" xfId="0" applyFont="1" applyBorder="1" applyAlignment="1">
      <alignment horizontal="left" wrapText="1"/>
    </xf>
    <xf numFmtId="0" fontId="4" fillId="0" borderId="5" xfId="0" applyFont="1" applyBorder="1" applyAlignment="1">
      <alignment horizontal="left" wrapText="1"/>
    </xf>
    <xf numFmtId="0" fontId="5" fillId="0" borderId="9" xfId="0" applyFont="1" applyBorder="1" applyAlignment="1">
      <alignment horizontal="center"/>
    </xf>
    <xf numFmtId="0" fontId="1" fillId="5" borderId="13" xfId="0" applyFont="1" applyFill="1" applyBorder="1"/>
    <xf numFmtId="0" fontId="1" fillId="5" borderId="17" xfId="0" applyFont="1" applyFill="1" applyBorder="1"/>
    <xf numFmtId="164" fontId="0" fillId="0" borderId="18" xfId="0" applyNumberFormat="1" applyBorder="1"/>
    <xf numFmtId="0" fontId="0" fillId="0" borderId="9" xfId="0" applyBorder="1"/>
    <xf numFmtId="164" fontId="0" fillId="0" borderId="9" xfId="0" applyNumberFormat="1" applyBorder="1"/>
    <xf numFmtId="0" fontId="1" fillId="5" borderId="19" xfId="0" applyFont="1" applyFill="1" applyBorder="1"/>
    <xf numFmtId="0" fontId="1" fillId="5" borderId="23" xfId="0" applyFont="1" applyFill="1" applyBorder="1"/>
    <xf numFmtId="164" fontId="1" fillId="5" borderId="19" xfId="0" applyNumberFormat="1" applyFont="1" applyFill="1" applyBorder="1"/>
    <xf numFmtId="0" fontId="1" fillId="0" borderId="24" xfId="0" applyFont="1" applyBorder="1" applyAlignment="1">
      <alignment wrapText="1"/>
    </xf>
    <xf numFmtId="164" fontId="0" fillId="0" borderId="5" xfId="0" applyNumberFormat="1" applyBorder="1" applyAlignment="1">
      <alignment horizontal="left"/>
    </xf>
    <xf numFmtId="0" fontId="1" fillId="0" borderId="2" xfId="0" applyFont="1" applyBorder="1" applyAlignment="1">
      <alignment wrapText="1"/>
    </xf>
    <xf numFmtId="164" fontId="0" fillId="0" borderId="5" xfId="0" applyNumberFormat="1" applyBorder="1"/>
    <xf numFmtId="164" fontId="0" fillId="0" borderId="27" xfId="0" applyNumberFormat="1" applyBorder="1"/>
    <xf numFmtId="164" fontId="0" fillId="0" borderId="29" xfId="0" applyNumberFormat="1" applyBorder="1"/>
    <xf numFmtId="0" fontId="0" fillId="0" borderId="5" xfId="0" applyBorder="1" applyAlignment="1">
      <alignment wrapText="1"/>
    </xf>
    <xf numFmtId="0" fontId="0" fillId="0" borderId="2" xfId="0" applyBorder="1" applyAlignment="1">
      <alignment wrapText="1"/>
    </xf>
    <xf numFmtId="0" fontId="5" fillId="0" borderId="30" xfId="0" applyFont="1" applyBorder="1" applyAlignment="1">
      <alignment horizontal="center"/>
    </xf>
    <xf numFmtId="0" fontId="0" fillId="0" borderId="33" xfId="0" applyBorder="1" applyAlignment="1">
      <alignment wrapText="1"/>
    </xf>
    <xf numFmtId="0" fontId="1" fillId="5" borderId="13" xfId="0" applyFont="1" applyFill="1" applyBorder="1" applyAlignment="1">
      <alignment wrapText="1"/>
    </xf>
    <xf numFmtId="0" fontId="0" fillId="0" borderId="9" xfId="0" applyBorder="1" applyAlignment="1">
      <alignment wrapText="1"/>
    </xf>
    <xf numFmtId="0" fontId="1" fillId="5" borderId="19" xfId="0" applyFont="1" applyFill="1" applyBorder="1" applyAlignment="1">
      <alignment wrapText="1"/>
    </xf>
    <xf numFmtId="0" fontId="1" fillId="0" borderId="14" xfId="0" applyFont="1" applyBorder="1" applyAlignment="1">
      <alignment wrapText="1"/>
    </xf>
    <xf numFmtId="164" fontId="0" fillId="0" borderId="19" xfId="0" applyNumberFormat="1" applyBorder="1"/>
    <xf numFmtId="0" fontId="1" fillId="5" borderId="14" xfId="0" applyFont="1" applyFill="1" applyBorder="1" applyAlignment="1">
      <alignment wrapText="1"/>
    </xf>
    <xf numFmtId="0" fontId="0" fillId="0" borderId="24" xfId="0" applyBorder="1" applyAlignment="1">
      <alignment wrapText="1"/>
    </xf>
    <xf numFmtId="0" fontId="0" fillId="0" borderId="6" xfId="0" applyBorder="1" applyAlignment="1">
      <alignment wrapText="1"/>
    </xf>
    <xf numFmtId="164" fontId="0" fillId="0" borderId="8" xfId="0" applyNumberFormat="1" applyBorder="1"/>
    <xf numFmtId="164" fontId="0" fillId="0" borderId="35" xfId="0" applyNumberFormat="1" applyBorder="1"/>
    <xf numFmtId="164" fontId="0" fillId="6" borderId="35" xfId="0" applyNumberFormat="1" applyFill="1" applyBorder="1"/>
    <xf numFmtId="0" fontId="4" fillId="0" borderId="5" xfId="0" applyFont="1" applyBorder="1" applyAlignment="1">
      <alignment vertical="top"/>
    </xf>
    <xf numFmtId="0" fontId="5" fillId="0" borderId="5" xfId="0" applyFont="1" applyBorder="1" applyAlignment="1">
      <alignment vertical="top"/>
    </xf>
    <xf numFmtId="49" fontId="5" fillId="0" borderId="5" xfId="0" applyNumberFormat="1" applyFont="1" applyBorder="1" applyAlignment="1">
      <alignment vertical="top" wrapText="1"/>
    </xf>
    <xf numFmtId="0" fontId="5" fillId="0" borderId="5" xfId="0" applyFont="1" applyBorder="1" applyAlignment="1">
      <alignment vertical="top" wrapText="1"/>
    </xf>
    <xf numFmtId="0" fontId="4" fillId="0" borderId="5" xfId="0" applyFont="1" applyBorder="1" applyAlignment="1">
      <alignment vertical="top" wrapText="1"/>
    </xf>
    <xf numFmtId="0" fontId="1" fillId="0" borderId="5" xfId="0" applyFont="1" applyBorder="1" applyAlignment="1">
      <alignment wrapText="1"/>
    </xf>
    <xf numFmtId="0" fontId="4" fillId="0" borderId="27" xfId="0" applyFont="1" applyBorder="1" applyAlignment="1">
      <alignment horizontal="left" vertical="top"/>
    </xf>
    <xf numFmtId="0" fontId="5" fillId="0" borderId="27" xfId="0" applyFont="1" applyBorder="1" applyAlignment="1">
      <alignment vertical="top" wrapText="1"/>
    </xf>
    <xf numFmtId="0" fontId="0" fillId="0" borderId="15" xfId="0" applyBorder="1"/>
    <xf numFmtId="0" fontId="1" fillId="0" borderId="15" xfId="0" applyFont="1" applyBorder="1"/>
    <xf numFmtId="0" fontId="0" fillId="0" borderId="5" xfId="0" applyBorder="1"/>
    <xf numFmtId="0" fontId="0" fillId="0" borderId="5" xfId="0" applyBorder="1" applyAlignment="1">
      <alignment horizontal="left"/>
    </xf>
    <xf numFmtId="0" fontId="1" fillId="7" borderId="0" xfId="0" applyFont="1" applyFill="1"/>
    <xf numFmtId="0" fontId="6" fillId="2" borderId="5" xfId="0" applyFont="1" applyFill="1" applyBorder="1" applyAlignment="1">
      <alignment horizontal="center" vertical="center"/>
    </xf>
    <xf numFmtId="0" fontId="0" fillId="7" borderId="28" xfId="0" applyFill="1" applyBorder="1" applyAlignment="1">
      <alignment horizontal="center"/>
    </xf>
    <xf numFmtId="0" fontId="0" fillId="7" borderId="36" xfId="0" applyFill="1" applyBorder="1" applyAlignment="1">
      <alignment horizontal="center"/>
    </xf>
    <xf numFmtId="164" fontId="0" fillId="0" borderId="10" xfId="0" applyNumberFormat="1" applyBorder="1" applyAlignment="1">
      <alignment horizontal="center"/>
    </xf>
    <xf numFmtId="164" fontId="0" fillId="0" borderId="12" xfId="0" applyNumberFormat="1" applyBorder="1" applyAlignment="1">
      <alignment horizontal="center"/>
    </xf>
    <xf numFmtId="0" fontId="0" fillId="7" borderId="28" xfId="0" applyFill="1" applyBorder="1" applyAlignment="1">
      <alignment horizontal="center" wrapText="1"/>
    </xf>
    <xf numFmtId="0" fontId="0" fillId="7" borderId="11" xfId="0" applyFill="1" applyBorder="1" applyAlignment="1">
      <alignment horizontal="center" wrapText="1"/>
    </xf>
    <xf numFmtId="0" fontId="0" fillId="7" borderId="36" xfId="0" applyFill="1" applyBorder="1" applyAlignment="1">
      <alignment horizontal="center" wrapText="1"/>
    </xf>
    <xf numFmtId="0" fontId="0" fillId="0" borderId="5" xfId="0" applyBorder="1" applyAlignment="1">
      <alignment horizontal="center"/>
    </xf>
    <xf numFmtId="164" fontId="0" fillId="0" borderId="3" xfId="0" applyNumberFormat="1" applyBorder="1" applyAlignment="1">
      <alignment horizontal="center"/>
    </xf>
    <xf numFmtId="164" fontId="0" fillId="0" borderId="4" xfId="0" applyNumberFormat="1" applyBorder="1" applyAlignment="1">
      <alignment horizontal="center"/>
    </xf>
    <xf numFmtId="0" fontId="0" fillId="0" borderId="18" xfId="0" applyBorder="1" applyAlignment="1">
      <alignment horizontal="center"/>
    </xf>
    <xf numFmtId="8" fontId="0" fillId="0" borderId="24" xfId="0" applyNumberFormat="1" applyBorder="1" applyAlignment="1">
      <alignment horizontal="center"/>
    </xf>
    <xf numFmtId="0" fontId="0" fillId="0" borderId="34" xfId="0" applyBorder="1" applyAlignment="1">
      <alignment horizontal="center"/>
    </xf>
    <xf numFmtId="164" fontId="0" fillId="0" borderId="2" xfId="0" applyNumberFormat="1" applyBorder="1" applyAlignment="1">
      <alignment horizontal="center"/>
    </xf>
    <xf numFmtId="0" fontId="0" fillId="4" borderId="6" xfId="0"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0" fontId="1" fillId="0" borderId="28" xfId="0" applyFont="1" applyBorder="1" applyAlignment="1">
      <alignment horizontal="right"/>
    </xf>
    <xf numFmtId="0" fontId="1" fillId="0" borderId="15" xfId="0" applyFont="1" applyBorder="1" applyAlignment="1">
      <alignment horizontal="right"/>
    </xf>
    <xf numFmtId="0" fontId="1" fillId="6" borderId="28" xfId="0" applyFont="1" applyFill="1" applyBorder="1" applyAlignment="1">
      <alignment horizontal="right"/>
    </xf>
    <xf numFmtId="0" fontId="1" fillId="6" borderId="11" xfId="0" applyFont="1" applyFill="1" applyBorder="1" applyAlignment="1">
      <alignment horizontal="right"/>
    </xf>
    <xf numFmtId="0" fontId="0" fillId="0" borderId="21" xfId="0" applyBorder="1" applyAlignment="1">
      <alignment horizontal="left" vertical="center" wrapText="1"/>
    </xf>
    <xf numFmtId="0" fontId="0" fillId="0" borderId="15" xfId="0" applyBorder="1" applyAlignment="1">
      <alignment horizontal="left"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1" fillId="5" borderId="14" xfId="0" applyFont="1" applyFill="1" applyBorder="1" applyAlignment="1">
      <alignment horizontal="center"/>
    </xf>
    <xf numFmtId="0" fontId="0" fillId="5" borderId="15" xfId="0" applyFill="1" applyBorder="1" applyAlignment="1">
      <alignment horizontal="center"/>
    </xf>
    <xf numFmtId="0" fontId="0" fillId="5" borderId="16" xfId="0" applyFill="1" applyBorder="1" applyAlignment="1">
      <alignment horizontal="center"/>
    </xf>
    <xf numFmtId="0" fontId="1" fillId="5" borderId="19" xfId="0" applyFont="1" applyFill="1" applyBorder="1" applyAlignment="1">
      <alignment horizontal="center"/>
    </xf>
    <xf numFmtId="0" fontId="0" fillId="0" borderId="18" xfId="0" applyBorder="1" applyAlignment="1">
      <alignment horizontal="left" vertical="center" wrapText="1"/>
    </xf>
    <xf numFmtId="0" fontId="0" fillId="0" borderId="5" xfId="0" applyBorder="1" applyAlignment="1">
      <alignment horizontal="left" vertical="center" wrapText="1"/>
    </xf>
    <xf numFmtId="164" fontId="0" fillId="0" borderId="18" xfId="0" applyNumberFormat="1" applyBorder="1" applyAlignment="1">
      <alignment horizontal="center"/>
    </xf>
    <xf numFmtId="164" fontId="0" fillId="0" borderId="5" xfId="0" applyNumberFormat="1" applyBorder="1" applyAlignment="1">
      <alignment horizontal="center"/>
    </xf>
    <xf numFmtId="0" fontId="0" fillId="0" borderId="9" xfId="0" applyBorder="1" applyAlignment="1">
      <alignment horizontal="right"/>
    </xf>
    <xf numFmtId="0" fontId="1" fillId="5" borderId="20" xfId="0" applyFont="1" applyFill="1" applyBorder="1" applyAlignment="1">
      <alignment horizontal="center"/>
    </xf>
    <xf numFmtId="0" fontId="1" fillId="5" borderId="21" xfId="0" applyFont="1" applyFill="1" applyBorder="1" applyAlignment="1">
      <alignment horizontal="center"/>
    </xf>
    <xf numFmtId="0" fontId="1" fillId="5" borderId="22" xfId="0" applyFont="1" applyFill="1" applyBorder="1" applyAlignment="1">
      <alignment horizontal="center"/>
    </xf>
    <xf numFmtId="0" fontId="0" fillId="0" borderId="9" xfId="0" applyBorder="1" applyAlignment="1">
      <alignment horizontal="left" wrapText="1"/>
    </xf>
    <xf numFmtId="0" fontId="1" fillId="5" borderId="15" xfId="0" applyFont="1" applyFill="1" applyBorder="1" applyAlignment="1">
      <alignment horizontal="center"/>
    </xf>
    <xf numFmtId="0" fontId="1" fillId="5" borderId="16" xfId="0" applyFont="1" applyFill="1" applyBorder="1" applyAlignment="1">
      <alignment horizontal="center"/>
    </xf>
    <xf numFmtId="0" fontId="1" fillId="0" borderId="11" xfId="0" applyFont="1" applyBorder="1" applyAlignment="1">
      <alignment horizontal="right"/>
    </xf>
    <xf numFmtId="0" fontId="2" fillId="2" borderId="0" xfId="0" applyFont="1" applyFill="1" applyAlignment="1">
      <alignment horizontal="center" vertical="center"/>
    </xf>
    <xf numFmtId="0" fontId="2" fillId="2" borderId="1" xfId="0" applyFont="1" applyFill="1" applyBorder="1" applyAlignment="1">
      <alignment horizontal="center" vertical="center"/>
    </xf>
    <xf numFmtId="0" fontId="5" fillId="0" borderId="3" xfId="0" applyFont="1" applyBorder="1" applyAlignment="1">
      <alignment horizontal="left" wrapText="1"/>
    </xf>
    <xf numFmtId="0" fontId="5" fillId="0" borderId="4" xfId="0" applyFont="1" applyBorder="1" applyAlignment="1">
      <alignment horizontal="left" wrapText="1"/>
    </xf>
    <xf numFmtId="0" fontId="0" fillId="0" borderId="0" xfId="0"/>
    <xf numFmtId="0" fontId="5" fillId="0" borderId="2" xfId="0" applyFont="1" applyBorder="1" applyAlignment="1">
      <alignment horizontal="left"/>
    </xf>
    <xf numFmtId="0" fontId="5" fillId="0" borderId="4" xfId="0" applyFont="1" applyBorder="1" applyAlignment="1">
      <alignment horizontal="left"/>
    </xf>
    <xf numFmtId="0" fontId="4" fillId="0" borderId="5" xfId="0" applyFont="1" applyBorder="1" applyAlignment="1">
      <alignment horizontal="left" wrapText="1"/>
    </xf>
    <xf numFmtId="0" fontId="4" fillId="0" borderId="31" xfId="0" applyFont="1" applyBorder="1" applyAlignment="1">
      <alignment horizontal="left" wrapText="1"/>
    </xf>
    <xf numFmtId="0" fontId="4" fillId="0" borderId="32" xfId="0" applyFont="1" applyBorder="1" applyAlignment="1">
      <alignment horizontal="left" wrapText="1"/>
    </xf>
    <xf numFmtId="0" fontId="4" fillId="0" borderId="30" xfId="0" applyFont="1" applyBorder="1" applyAlignment="1">
      <alignment horizontal="left" wrapText="1"/>
    </xf>
    <xf numFmtId="0" fontId="4" fillId="4" borderId="31" xfId="0" applyFont="1" applyFill="1" applyBorder="1" applyAlignment="1">
      <alignment horizontal="center" wrapText="1"/>
    </xf>
    <xf numFmtId="0" fontId="4" fillId="4" borderId="32" xfId="0" applyFont="1" applyFill="1" applyBorder="1" applyAlignment="1">
      <alignment horizontal="center" wrapText="1"/>
    </xf>
    <xf numFmtId="0" fontId="4" fillId="4" borderId="30" xfId="0" applyFont="1" applyFill="1" applyBorder="1" applyAlignment="1">
      <alignment horizontal="center" wrapText="1"/>
    </xf>
    <xf numFmtId="0" fontId="4" fillId="4" borderId="24" xfId="0" applyFont="1" applyFill="1" applyBorder="1" applyAlignment="1">
      <alignment horizontal="center" wrapText="1"/>
    </xf>
    <xf numFmtId="0" fontId="4" fillId="4" borderId="1" xfId="0" applyFont="1" applyFill="1" applyBorder="1" applyAlignment="1">
      <alignment horizontal="center" wrapText="1"/>
    </xf>
    <xf numFmtId="0" fontId="4" fillId="4" borderId="34" xfId="0" applyFont="1" applyFill="1" applyBorder="1" applyAlignment="1">
      <alignment horizontal="center" wrapText="1"/>
    </xf>
    <xf numFmtId="8" fontId="0" fillId="0" borderId="2" xfId="0" applyNumberFormat="1" applyBorder="1" applyAlignment="1">
      <alignment horizontal="center"/>
    </xf>
    <xf numFmtId="0" fontId="0" fillId="0" borderId="4" xfId="0" applyBorder="1" applyAlignment="1">
      <alignment horizontal="center"/>
    </xf>
    <xf numFmtId="0" fontId="0" fillId="0" borderId="18" xfId="0" applyBorder="1" applyAlignment="1">
      <alignment horizontal="left" vertical="center"/>
    </xf>
    <xf numFmtId="0" fontId="0" fillId="0" borderId="5" xfId="0" applyBorder="1" applyAlignment="1">
      <alignment horizontal="left" vertical="center"/>
    </xf>
    <xf numFmtId="0" fontId="0" fillId="4" borderId="9" xfId="0" applyFill="1" applyBorder="1" applyAlignment="1">
      <alignment horizontal="center"/>
    </xf>
    <xf numFmtId="8" fontId="0" fillId="0" borderId="25" xfId="0" applyNumberFormat="1" applyBorder="1" applyAlignment="1">
      <alignment horizontal="center"/>
    </xf>
    <xf numFmtId="0" fontId="0" fillId="0" borderId="26" xfId="0" applyBorder="1" applyAlignment="1">
      <alignment horizontal="center"/>
    </xf>
    <xf numFmtId="0" fontId="4" fillId="0" borderId="10" xfId="0" applyFont="1" applyBorder="1" applyAlignment="1">
      <alignment horizontal="center" wrapText="1"/>
    </xf>
    <xf numFmtId="0" fontId="4" fillId="0" borderId="11" xfId="0" applyFont="1" applyBorder="1" applyAlignment="1">
      <alignment horizontal="center" wrapText="1"/>
    </xf>
    <xf numFmtId="0" fontId="4" fillId="0" borderId="12" xfId="0" applyFont="1" applyBorder="1" applyAlignment="1">
      <alignment horizontal="center" wrapText="1"/>
    </xf>
    <xf numFmtId="0" fontId="5" fillId="4" borderId="10" xfId="0" applyFont="1" applyFill="1" applyBorder="1" applyAlignment="1">
      <alignment horizontal="center"/>
    </xf>
    <xf numFmtId="0" fontId="5" fillId="4" borderId="1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0" borderId="2" xfId="0" applyFont="1" applyBorder="1" applyAlignment="1">
      <alignment horizontal="left"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1" fillId="7" borderId="2" xfId="0" applyFont="1" applyFill="1" applyBorder="1" applyAlignment="1">
      <alignment horizontal="center"/>
    </xf>
    <xf numFmtId="0" fontId="1" fillId="7" borderId="3" xfId="0" applyFont="1" applyFill="1" applyBorder="1" applyAlignment="1">
      <alignment horizontal="center"/>
    </xf>
    <xf numFmtId="0" fontId="1" fillId="7" borderId="4" xfId="0" applyFont="1" applyFill="1" applyBorder="1" applyAlignment="1">
      <alignment horizontal="center"/>
    </xf>
    <xf numFmtId="0" fontId="0" fillId="0" borderId="5" xfId="0" applyBorder="1" applyAlignment="1">
      <alignment horizontal="left"/>
    </xf>
    <xf numFmtId="0" fontId="0" fillId="0" borderId="0" xfId="0"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40363-8429-4774-B046-C2ED4B6F34AA}">
  <dimension ref="A1:B21"/>
  <sheetViews>
    <sheetView workbookViewId="0">
      <selection activeCell="A21" sqref="A21:B21"/>
    </sheetView>
  </sheetViews>
  <sheetFormatPr baseColWidth="10" defaultColWidth="8.83203125" defaultRowHeight="15" x14ac:dyDescent="0.2"/>
  <cols>
    <col min="1" max="1" width="3" bestFit="1" customWidth="1"/>
    <col min="2" max="2" width="75.1640625" bestFit="1" customWidth="1"/>
  </cols>
  <sheetData>
    <row r="1" spans="1:2" x14ac:dyDescent="0.2">
      <c r="A1" s="48" t="s">
        <v>46</v>
      </c>
      <c r="B1" s="48"/>
    </row>
    <row r="2" spans="1:2" x14ac:dyDescent="0.2">
      <c r="A2" s="48"/>
      <c r="B2" s="48"/>
    </row>
    <row r="3" spans="1:2" x14ac:dyDescent="0.2">
      <c r="A3" s="48"/>
      <c r="B3" s="48"/>
    </row>
    <row r="4" spans="1:2" x14ac:dyDescent="0.2">
      <c r="A4" s="35">
        <v>1</v>
      </c>
      <c r="B4" s="36" t="s">
        <v>47</v>
      </c>
    </row>
    <row r="5" spans="1:2" ht="32" x14ac:dyDescent="0.2">
      <c r="A5" s="35">
        <v>2</v>
      </c>
      <c r="B5" s="37" t="s">
        <v>48</v>
      </c>
    </row>
    <row r="6" spans="1:2" x14ac:dyDescent="0.2">
      <c r="A6" s="35">
        <v>3</v>
      </c>
      <c r="B6" s="36" t="s">
        <v>49</v>
      </c>
    </row>
    <row r="7" spans="1:2" x14ac:dyDescent="0.2">
      <c r="A7" s="35">
        <v>4</v>
      </c>
      <c r="B7" s="36" t="s">
        <v>50</v>
      </c>
    </row>
    <row r="8" spans="1:2" x14ac:dyDescent="0.2">
      <c r="A8" s="35">
        <v>5</v>
      </c>
      <c r="B8" s="36" t="s">
        <v>51</v>
      </c>
    </row>
    <row r="9" spans="1:2" x14ac:dyDescent="0.2">
      <c r="A9" s="35">
        <v>6</v>
      </c>
      <c r="B9" s="36" t="s">
        <v>52</v>
      </c>
    </row>
    <row r="10" spans="1:2" x14ac:dyDescent="0.2">
      <c r="A10" s="35">
        <v>7</v>
      </c>
      <c r="B10" s="36" t="s">
        <v>53</v>
      </c>
    </row>
    <row r="11" spans="1:2" ht="32" x14ac:dyDescent="0.2">
      <c r="A11" s="35">
        <v>8</v>
      </c>
      <c r="B11" s="38" t="s">
        <v>54</v>
      </c>
    </row>
    <row r="12" spans="1:2" ht="32" x14ac:dyDescent="0.2">
      <c r="A12" s="35">
        <v>9</v>
      </c>
      <c r="B12" s="38" t="s">
        <v>55</v>
      </c>
    </row>
    <row r="13" spans="1:2" ht="32" x14ac:dyDescent="0.2">
      <c r="A13" s="35">
        <v>10</v>
      </c>
      <c r="B13" s="39" t="s">
        <v>56</v>
      </c>
    </row>
    <row r="14" spans="1:2" ht="16" x14ac:dyDescent="0.2">
      <c r="A14" s="35">
        <v>11</v>
      </c>
      <c r="B14" s="39" t="s">
        <v>57</v>
      </c>
    </row>
    <row r="15" spans="1:2" ht="80" x14ac:dyDescent="0.2">
      <c r="A15" s="35">
        <v>12</v>
      </c>
      <c r="B15" s="20" t="s">
        <v>58</v>
      </c>
    </row>
    <row r="16" spans="1:2" ht="64" x14ac:dyDescent="0.2">
      <c r="A16" s="35">
        <v>13</v>
      </c>
      <c r="B16" s="20" t="s">
        <v>59</v>
      </c>
    </row>
    <row r="17" spans="1:2" ht="32" x14ac:dyDescent="0.2">
      <c r="A17" s="35">
        <v>14</v>
      </c>
      <c r="B17" s="40" t="s">
        <v>60</v>
      </c>
    </row>
    <row r="18" spans="1:2" ht="48" x14ac:dyDescent="0.2">
      <c r="A18" s="35">
        <v>15</v>
      </c>
      <c r="B18" s="40" t="s">
        <v>61</v>
      </c>
    </row>
    <row r="19" spans="1:2" ht="48" x14ac:dyDescent="0.2">
      <c r="A19" s="35">
        <v>16</v>
      </c>
      <c r="B19" s="38" t="s">
        <v>62</v>
      </c>
    </row>
    <row r="20" spans="1:2" ht="49" thickBot="1" x14ac:dyDescent="0.25">
      <c r="A20" s="41">
        <v>17</v>
      </c>
      <c r="B20" s="42" t="s">
        <v>64</v>
      </c>
    </row>
    <row r="21" spans="1:2" ht="16" thickBot="1" x14ac:dyDescent="0.25">
      <c r="A21" s="49" t="s">
        <v>63</v>
      </c>
      <c r="B21" s="50"/>
    </row>
  </sheetData>
  <mergeCells count="2">
    <mergeCell ref="A1:B3"/>
    <mergeCell ref="A21:B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D1AAD-C925-4D32-8942-07EC5983D3FA}">
  <dimension ref="A1:J43"/>
  <sheetViews>
    <sheetView tabSelected="1" topLeftCell="A14" workbookViewId="0">
      <selection activeCell="L39" sqref="L39"/>
    </sheetView>
  </sheetViews>
  <sheetFormatPr baseColWidth="10" defaultColWidth="8.83203125" defaultRowHeight="15" x14ac:dyDescent="0.2"/>
  <cols>
    <col min="1" max="1" width="42.1640625" customWidth="1"/>
    <col min="2" max="2" width="15.5" bestFit="1" customWidth="1"/>
    <col min="3" max="3" width="9.33203125" bestFit="1" customWidth="1"/>
    <col min="4" max="4" width="15" bestFit="1" customWidth="1"/>
    <col min="5" max="5" width="18.5" customWidth="1"/>
    <col min="6" max="6" width="4.83203125" customWidth="1"/>
    <col min="7" max="7" width="11.83203125" bestFit="1" customWidth="1"/>
    <col min="10" max="10" width="14.33203125" customWidth="1"/>
  </cols>
  <sheetData>
    <row r="1" spans="1:10" x14ac:dyDescent="0.2">
      <c r="A1" s="91" t="s">
        <v>94</v>
      </c>
      <c r="B1" s="91"/>
      <c r="C1" s="91"/>
      <c r="D1" s="91"/>
      <c r="E1" s="91"/>
      <c r="F1" s="91"/>
      <c r="G1" s="91"/>
      <c r="H1" s="91"/>
      <c r="I1" s="91"/>
      <c r="J1" s="91"/>
    </row>
    <row r="2" spans="1:10" x14ac:dyDescent="0.2">
      <c r="A2" s="91"/>
      <c r="B2" s="91"/>
      <c r="C2" s="91"/>
      <c r="D2" s="91"/>
      <c r="E2" s="91"/>
      <c r="F2" s="91"/>
      <c r="G2" s="91"/>
      <c r="H2" s="91"/>
      <c r="I2" s="91"/>
      <c r="J2" s="91"/>
    </row>
    <row r="3" spans="1:10" x14ac:dyDescent="0.2">
      <c r="A3" s="92"/>
      <c r="B3" s="92"/>
      <c r="C3" s="92"/>
      <c r="D3" s="92"/>
      <c r="E3" s="92"/>
      <c r="F3" s="92"/>
      <c r="G3" s="92"/>
      <c r="H3" s="92"/>
      <c r="I3" s="92"/>
      <c r="J3" s="92"/>
    </row>
    <row r="4" spans="1:10" x14ac:dyDescent="0.2">
      <c r="A4" s="1" t="s">
        <v>0</v>
      </c>
      <c r="B4" s="126"/>
      <c r="C4" s="127"/>
      <c r="D4" s="127"/>
      <c r="E4" s="127"/>
      <c r="F4" s="127"/>
      <c r="G4" s="127"/>
      <c r="H4" s="127"/>
      <c r="I4" s="127"/>
      <c r="J4" s="128"/>
    </row>
    <row r="5" spans="1:10" ht="16" x14ac:dyDescent="0.2">
      <c r="A5" s="2" t="s">
        <v>1</v>
      </c>
      <c r="B5" s="126"/>
      <c r="C5" s="127"/>
      <c r="D5" s="128"/>
      <c r="E5" s="3" t="s">
        <v>2</v>
      </c>
      <c r="F5" s="126"/>
      <c r="G5" s="127"/>
      <c r="H5" s="128"/>
      <c r="I5" s="3" t="s">
        <v>3</v>
      </c>
      <c r="J5" s="4"/>
    </row>
    <row r="6" spans="1:10" ht="14.5" customHeight="1" x14ac:dyDescent="0.2">
      <c r="A6" s="2" t="s">
        <v>4</v>
      </c>
      <c r="B6" s="126" t="s">
        <v>5</v>
      </c>
      <c r="C6" s="127"/>
      <c r="D6" s="128"/>
      <c r="E6" s="3" t="s">
        <v>6</v>
      </c>
      <c r="F6" s="126"/>
      <c r="G6" s="127"/>
      <c r="H6" s="128"/>
      <c r="I6" s="3" t="s">
        <v>7</v>
      </c>
      <c r="J6" s="4" t="s">
        <v>8</v>
      </c>
    </row>
    <row r="7" spans="1:10" x14ac:dyDescent="0.2">
      <c r="A7" s="120"/>
      <c r="B7" s="121"/>
      <c r="C7" s="121"/>
      <c r="D7" s="121"/>
      <c r="E7" s="121"/>
      <c r="F7" s="121"/>
      <c r="G7" s="121"/>
      <c r="H7" s="121"/>
      <c r="I7" s="121"/>
      <c r="J7" s="121"/>
    </row>
    <row r="8" spans="1:10" x14ac:dyDescent="0.2">
      <c r="A8" t="s">
        <v>9</v>
      </c>
      <c r="B8" s="122" t="s">
        <v>10</v>
      </c>
      <c r="C8" s="93"/>
      <c r="D8" s="94"/>
      <c r="E8" s="95" t="s">
        <v>11</v>
      </c>
      <c r="F8" s="95"/>
      <c r="G8" s="96"/>
      <c r="H8" s="97"/>
      <c r="I8" t="s">
        <v>12</v>
      </c>
      <c r="J8" s="2"/>
    </row>
    <row r="9" spans="1:10" ht="16" thickBot="1" x14ac:dyDescent="0.25">
      <c r="A9" t="s">
        <v>13</v>
      </c>
      <c r="B9" s="123"/>
      <c r="C9" s="124"/>
      <c r="D9" s="124"/>
      <c r="E9" s="125"/>
      <c r="F9" s="5" t="s">
        <v>14</v>
      </c>
      <c r="G9" s="123"/>
      <c r="H9" s="124"/>
      <c r="I9" s="124"/>
      <c r="J9" s="125"/>
    </row>
    <row r="10" spans="1:10" ht="16" thickBot="1" x14ac:dyDescent="0.25">
      <c r="A10" t="s">
        <v>65</v>
      </c>
      <c r="B10" s="115"/>
      <c r="C10" s="116"/>
      <c r="D10" s="116"/>
      <c r="E10" s="117"/>
      <c r="F10" s="118"/>
      <c r="G10" s="119"/>
      <c r="H10" s="119"/>
      <c r="I10" s="119"/>
      <c r="J10" s="119"/>
    </row>
    <row r="11" spans="1:10" ht="16" thickBot="1" x14ac:dyDescent="0.25">
      <c r="A11" s="6" t="s">
        <v>15</v>
      </c>
      <c r="B11" s="75" t="s">
        <v>16</v>
      </c>
      <c r="C11" s="88"/>
      <c r="D11" s="75" t="s">
        <v>17</v>
      </c>
      <c r="E11" s="88"/>
      <c r="F11" s="75" t="s">
        <v>18</v>
      </c>
      <c r="G11" s="88"/>
      <c r="H11" s="75" t="s">
        <v>19</v>
      </c>
      <c r="I11" s="89"/>
      <c r="J11" s="7" t="s">
        <v>20</v>
      </c>
    </row>
    <row r="12" spans="1:10" x14ac:dyDescent="0.2">
      <c r="A12" s="110" t="s">
        <v>21</v>
      </c>
      <c r="B12" s="59" t="s">
        <v>22</v>
      </c>
      <c r="C12" s="59"/>
      <c r="D12" s="59">
        <f>1*B10</f>
        <v>0</v>
      </c>
      <c r="E12" s="59"/>
      <c r="F12" s="59"/>
      <c r="G12" s="59"/>
      <c r="H12" s="81">
        <v>30</v>
      </c>
      <c r="I12" s="81"/>
      <c r="J12" s="8">
        <f>F12*H12</f>
        <v>0</v>
      </c>
    </row>
    <row r="13" spans="1:10" x14ac:dyDescent="0.2">
      <c r="A13" s="111"/>
      <c r="B13" s="56" t="s">
        <v>23</v>
      </c>
      <c r="C13" s="56"/>
      <c r="D13" s="56">
        <f>4*B10</f>
        <v>0</v>
      </c>
      <c r="E13" s="56"/>
      <c r="F13" s="56"/>
      <c r="G13" s="56"/>
      <c r="H13" s="82">
        <v>26</v>
      </c>
      <c r="I13" s="82"/>
      <c r="J13" s="8">
        <f>F13*H13</f>
        <v>0</v>
      </c>
    </row>
    <row r="14" spans="1:10" ht="16" thickBot="1" x14ac:dyDescent="0.25">
      <c r="A14" s="9" t="s">
        <v>24</v>
      </c>
      <c r="B14" s="112"/>
      <c r="C14" s="112"/>
      <c r="D14" s="112"/>
      <c r="E14" s="112"/>
      <c r="F14" s="112"/>
      <c r="G14" s="112"/>
      <c r="H14" s="112"/>
      <c r="I14" s="112"/>
      <c r="J14" s="10">
        <f>SUM(J12:J13)*(0.2)</f>
        <v>0</v>
      </c>
    </row>
    <row r="15" spans="1:10" ht="16" thickBot="1" x14ac:dyDescent="0.25">
      <c r="A15" s="11" t="s">
        <v>15</v>
      </c>
      <c r="B15" s="84" t="s">
        <v>16</v>
      </c>
      <c r="C15" s="85"/>
      <c r="D15" s="85"/>
      <c r="E15" s="85"/>
      <c r="F15" s="86"/>
      <c r="G15" s="12" t="s">
        <v>25</v>
      </c>
      <c r="H15" s="78" t="s">
        <v>26</v>
      </c>
      <c r="I15" s="78"/>
      <c r="J15" s="13"/>
    </row>
    <row r="16" spans="1:10" ht="15" customHeight="1" thickBot="1" x14ac:dyDescent="0.25">
      <c r="A16" s="14" t="s">
        <v>27</v>
      </c>
      <c r="B16" s="87" t="s">
        <v>36</v>
      </c>
      <c r="C16" s="87"/>
      <c r="D16" s="87"/>
      <c r="E16" s="87"/>
      <c r="F16" s="87"/>
      <c r="G16" s="15">
        <v>8500</v>
      </c>
      <c r="H16" s="113">
        <f>$B$10*8500</f>
        <v>0</v>
      </c>
      <c r="I16" s="114"/>
      <c r="J16" s="8">
        <f>H16</f>
        <v>0</v>
      </c>
    </row>
    <row r="17" spans="1:10" ht="16" x14ac:dyDescent="0.2">
      <c r="A17" s="16" t="s">
        <v>28</v>
      </c>
      <c r="B17" s="59" t="s">
        <v>67</v>
      </c>
      <c r="C17" s="59"/>
      <c r="D17" s="59"/>
      <c r="E17" s="59"/>
      <c r="F17" s="59"/>
      <c r="G17" s="15">
        <v>5000</v>
      </c>
      <c r="H17" s="108"/>
      <c r="I17" s="109"/>
      <c r="J17" s="17">
        <f>H17</f>
        <v>0</v>
      </c>
    </row>
    <row r="18" spans="1:10" ht="16" x14ac:dyDescent="0.2">
      <c r="A18" s="16" t="s">
        <v>29</v>
      </c>
      <c r="B18" s="56"/>
      <c r="C18" s="56"/>
      <c r="D18" s="56"/>
      <c r="E18" s="56"/>
      <c r="F18" s="56"/>
      <c r="G18" s="15">
        <v>400</v>
      </c>
      <c r="H18" s="62"/>
      <c r="I18" s="58"/>
      <c r="J18" s="17">
        <f>H18</f>
        <v>0</v>
      </c>
    </row>
    <row r="19" spans="1:10" ht="16" thickBot="1" x14ac:dyDescent="0.25">
      <c r="A19" s="9" t="s">
        <v>30</v>
      </c>
      <c r="B19" s="63"/>
      <c r="C19" s="64"/>
      <c r="D19" s="64"/>
      <c r="E19" s="64"/>
      <c r="F19" s="64"/>
      <c r="G19" s="64"/>
      <c r="H19" s="64"/>
      <c r="I19" s="65"/>
      <c r="J19" s="18">
        <f>SUM(J12:J14,J16:J18)*(0.15)</f>
        <v>0</v>
      </c>
    </row>
    <row r="20" spans="1:10" ht="16" thickBot="1" x14ac:dyDescent="0.25">
      <c r="A20" s="66" t="s">
        <v>31</v>
      </c>
      <c r="B20" s="90"/>
      <c r="C20" s="90"/>
      <c r="D20" s="90"/>
      <c r="E20" s="90"/>
      <c r="F20" s="90"/>
      <c r="G20" s="90"/>
      <c r="H20" s="90"/>
      <c r="I20" s="90"/>
      <c r="J20" s="19">
        <f>SUM(J16:J19,J12:J14)</f>
        <v>0</v>
      </c>
    </row>
    <row r="21" spans="1:10" ht="14.5" customHeight="1" x14ac:dyDescent="0.2">
      <c r="A21" s="91" t="s">
        <v>93</v>
      </c>
      <c r="B21" s="91"/>
      <c r="C21" s="91"/>
      <c r="D21" s="91"/>
      <c r="E21" s="91"/>
      <c r="F21" s="91"/>
      <c r="G21" s="91"/>
      <c r="H21" s="91"/>
      <c r="I21" s="91"/>
      <c r="J21" s="91"/>
    </row>
    <row r="22" spans="1:10" ht="14.5" customHeight="1" x14ac:dyDescent="0.2">
      <c r="A22" s="91"/>
      <c r="B22" s="91"/>
      <c r="C22" s="91"/>
      <c r="D22" s="91"/>
      <c r="E22" s="91"/>
      <c r="F22" s="91"/>
      <c r="G22" s="91"/>
      <c r="H22" s="91"/>
      <c r="I22" s="91"/>
      <c r="J22" s="91"/>
    </row>
    <row r="23" spans="1:10" ht="14.5" customHeight="1" x14ac:dyDescent="0.2">
      <c r="A23" s="92"/>
      <c r="B23" s="92"/>
      <c r="C23" s="92"/>
      <c r="D23" s="92"/>
      <c r="E23" s="92"/>
      <c r="F23" s="92"/>
      <c r="G23" s="92"/>
      <c r="H23" s="92"/>
      <c r="I23" s="92"/>
      <c r="J23" s="92"/>
    </row>
    <row r="24" spans="1:10" ht="14.5" customHeight="1" x14ac:dyDescent="0.2">
      <c r="A24" s="20" t="s">
        <v>9</v>
      </c>
      <c r="B24" s="93" t="s">
        <v>10</v>
      </c>
      <c r="C24" s="93"/>
      <c r="D24" s="94"/>
      <c r="E24" s="95" t="s">
        <v>11</v>
      </c>
      <c r="F24" s="95"/>
      <c r="G24" s="96"/>
      <c r="H24" s="97"/>
      <c r="I24" t="s">
        <v>12</v>
      </c>
      <c r="J24" s="2"/>
    </row>
    <row r="25" spans="1:10" ht="16" x14ac:dyDescent="0.2">
      <c r="A25" s="21" t="s">
        <v>13</v>
      </c>
      <c r="B25" s="98"/>
      <c r="C25" s="98"/>
      <c r="D25" s="98"/>
      <c r="E25" s="98"/>
      <c r="F25" s="22" t="s">
        <v>14</v>
      </c>
      <c r="G25" s="99"/>
      <c r="H25" s="100"/>
      <c r="I25" s="100"/>
      <c r="J25" s="101"/>
    </row>
    <row r="26" spans="1:10" ht="16" x14ac:dyDescent="0.2">
      <c r="A26" s="23" t="s">
        <v>66</v>
      </c>
      <c r="B26" s="72"/>
      <c r="C26" s="73"/>
      <c r="D26" s="73"/>
      <c r="E26" s="73"/>
      <c r="F26" s="74"/>
      <c r="G26" s="102"/>
      <c r="H26" s="103"/>
      <c r="I26" s="103"/>
      <c r="J26" s="104"/>
    </row>
    <row r="27" spans="1:10" ht="16" x14ac:dyDescent="0.2">
      <c r="A27" s="20" t="s">
        <v>32</v>
      </c>
      <c r="B27" s="72"/>
      <c r="C27" s="73"/>
      <c r="D27" s="73"/>
      <c r="E27" s="73"/>
      <c r="F27" s="74"/>
      <c r="G27" s="105"/>
      <c r="H27" s="106"/>
      <c r="I27" s="106"/>
      <c r="J27" s="107"/>
    </row>
    <row r="28" spans="1:10" ht="17" thickBot="1" x14ac:dyDescent="0.25">
      <c r="A28" s="24" t="s">
        <v>15</v>
      </c>
      <c r="B28" s="75" t="s">
        <v>16</v>
      </c>
      <c r="C28" s="88"/>
      <c r="D28" s="75" t="s">
        <v>17</v>
      </c>
      <c r="E28" s="88"/>
      <c r="F28" s="75" t="s">
        <v>18</v>
      </c>
      <c r="G28" s="88"/>
      <c r="H28" s="75" t="s">
        <v>19</v>
      </c>
      <c r="I28" s="89"/>
      <c r="J28" s="7" t="s">
        <v>20</v>
      </c>
    </row>
    <row r="29" spans="1:10" x14ac:dyDescent="0.2">
      <c r="A29" s="79" t="s">
        <v>21</v>
      </c>
      <c r="B29" s="59" t="s">
        <v>22</v>
      </c>
      <c r="C29" s="59"/>
      <c r="D29" s="59">
        <f>1*B26</f>
        <v>0</v>
      </c>
      <c r="E29" s="59"/>
      <c r="F29" s="59"/>
      <c r="G29" s="59"/>
      <c r="H29" s="81">
        <v>30</v>
      </c>
      <c r="I29" s="81"/>
      <c r="J29" s="8">
        <f>F29*H29</f>
        <v>0</v>
      </c>
    </row>
    <row r="30" spans="1:10" x14ac:dyDescent="0.2">
      <c r="A30" s="80"/>
      <c r="B30" s="56" t="s">
        <v>23</v>
      </c>
      <c r="C30" s="56"/>
      <c r="D30" s="56">
        <f>4*B26</f>
        <v>0</v>
      </c>
      <c r="E30" s="56"/>
      <c r="F30" s="56"/>
      <c r="G30" s="56"/>
      <c r="H30" s="82">
        <v>26</v>
      </c>
      <c r="I30" s="82"/>
      <c r="J30" s="8">
        <f>F30*H30</f>
        <v>0</v>
      </c>
    </row>
    <row r="31" spans="1:10" ht="17" thickBot="1" x14ac:dyDescent="0.25">
      <c r="A31" s="25" t="s">
        <v>24</v>
      </c>
      <c r="B31" s="83" t="s">
        <v>33</v>
      </c>
      <c r="C31" s="83"/>
      <c r="D31" s="83"/>
      <c r="E31" s="83"/>
      <c r="F31" s="83"/>
      <c r="G31" s="83"/>
      <c r="H31" s="83"/>
      <c r="I31" s="83"/>
      <c r="J31" s="10">
        <f>SUM(J29:J30)*(0.2)</f>
        <v>0</v>
      </c>
    </row>
    <row r="32" spans="1:10" ht="17" thickBot="1" x14ac:dyDescent="0.25">
      <c r="A32" s="26" t="s">
        <v>15</v>
      </c>
      <c r="B32" s="84" t="s">
        <v>16</v>
      </c>
      <c r="C32" s="85"/>
      <c r="D32" s="85"/>
      <c r="E32" s="85"/>
      <c r="F32" s="86"/>
      <c r="G32" s="12" t="s">
        <v>34</v>
      </c>
      <c r="H32" s="78" t="s">
        <v>35</v>
      </c>
      <c r="I32" s="78"/>
      <c r="J32" s="7" t="s">
        <v>20</v>
      </c>
    </row>
    <row r="33" spans="1:10" ht="17" thickBot="1" x14ac:dyDescent="0.25">
      <c r="A33" s="27" t="s">
        <v>27</v>
      </c>
      <c r="B33" s="87" t="s">
        <v>36</v>
      </c>
      <c r="C33" s="87"/>
      <c r="D33" s="87"/>
      <c r="E33" s="87"/>
      <c r="F33" s="87"/>
      <c r="G33" s="10">
        <v>17800</v>
      </c>
      <c r="H33" s="51">
        <f>G33*B26</f>
        <v>0</v>
      </c>
      <c r="I33" s="52"/>
      <c r="J33" s="28">
        <f>G33*B26</f>
        <v>0</v>
      </c>
    </row>
    <row r="34" spans="1:10" ht="16" thickBot="1" x14ac:dyDescent="0.25">
      <c r="A34" s="29"/>
      <c r="B34" s="75" t="s">
        <v>16</v>
      </c>
      <c r="C34" s="76"/>
      <c r="D34" s="76"/>
      <c r="E34" s="76"/>
      <c r="F34" s="77"/>
      <c r="G34" s="12" t="s">
        <v>34</v>
      </c>
      <c r="H34" s="78" t="s">
        <v>69</v>
      </c>
      <c r="I34" s="78"/>
      <c r="J34" s="7" t="s">
        <v>20</v>
      </c>
    </row>
    <row r="35" spans="1:10" ht="16" x14ac:dyDescent="0.2">
      <c r="A35" s="16" t="s">
        <v>37</v>
      </c>
      <c r="B35" s="56"/>
      <c r="C35" s="56"/>
      <c r="D35" s="56"/>
      <c r="E35" s="56"/>
      <c r="F35" s="56"/>
      <c r="G35" s="17">
        <v>125</v>
      </c>
      <c r="H35" s="57"/>
      <c r="I35" s="58"/>
      <c r="J35" s="8"/>
    </row>
    <row r="36" spans="1:10" ht="16" x14ac:dyDescent="0.2">
      <c r="A36" s="30" t="s">
        <v>38</v>
      </c>
      <c r="B36" s="59" t="s">
        <v>39</v>
      </c>
      <c r="C36" s="59"/>
      <c r="D36" s="59"/>
      <c r="E36" s="59"/>
      <c r="F36" s="59"/>
      <c r="G36" s="8">
        <v>5000</v>
      </c>
      <c r="H36" s="60"/>
      <c r="I36" s="61"/>
      <c r="J36" s="8">
        <f>H36</f>
        <v>0</v>
      </c>
    </row>
    <row r="37" spans="1:10" ht="16" x14ac:dyDescent="0.2">
      <c r="A37" s="16" t="s">
        <v>40</v>
      </c>
      <c r="B37" s="56" t="s">
        <v>41</v>
      </c>
      <c r="C37" s="56"/>
      <c r="D37" s="56"/>
      <c r="E37" s="56"/>
      <c r="F37" s="56"/>
      <c r="G37" s="17">
        <v>3000</v>
      </c>
      <c r="H37" s="62"/>
      <c r="I37" s="58"/>
      <c r="J37" s="8">
        <f>H37</f>
        <v>0</v>
      </c>
    </row>
    <row r="38" spans="1:10" ht="17" thickBot="1" x14ac:dyDescent="0.25">
      <c r="A38" s="31" t="s">
        <v>30</v>
      </c>
      <c r="B38" s="63"/>
      <c r="C38" s="64"/>
      <c r="D38" s="64"/>
      <c r="E38" s="64"/>
      <c r="F38" s="64"/>
      <c r="G38" s="64"/>
      <c r="H38" s="64"/>
      <c r="I38" s="65"/>
      <c r="J38" s="32">
        <f>(0.15)*SUM(J29:J31,J33,J35:J37)</f>
        <v>0</v>
      </c>
    </row>
    <row r="39" spans="1:10" ht="16" thickBot="1" x14ac:dyDescent="0.25">
      <c r="A39" s="66" t="s">
        <v>42</v>
      </c>
      <c r="B39" s="67"/>
      <c r="C39" s="67"/>
      <c r="D39" s="67"/>
      <c r="E39" s="67"/>
      <c r="F39" s="67"/>
      <c r="G39" s="67"/>
      <c r="H39" s="67"/>
      <c r="I39" s="67"/>
      <c r="J39" s="33">
        <f>SUM(J29:K31,J33:J38)</f>
        <v>0</v>
      </c>
    </row>
    <row r="40" spans="1:10" ht="16" thickBot="1" x14ac:dyDescent="0.25">
      <c r="A40" s="68" t="s">
        <v>43</v>
      </c>
      <c r="B40" s="69"/>
      <c r="C40" s="69"/>
      <c r="D40" s="69"/>
      <c r="E40" s="69"/>
      <c r="F40" s="69"/>
      <c r="G40" s="69"/>
      <c r="H40" s="69"/>
      <c r="I40" s="69"/>
      <c r="J40" s="34">
        <f>J39+J20</f>
        <v>0</v>
      </c>
    </row>
    <row r="41" spans="1:10" ht="15" customHeight="1" x14ac:dyDescent="0.2">
      <c r="A41" s="70" t="s">
        <v>44</v>
      </c>
      <c r="B41" s="70"/>
      <c r="C41" s="70"/>
      <c r="D41" s="70"/>
      <c r="E41" s="70"/>
      <c r="F41" s="70"/>
      <c r="G41" s="70"/>
      <c r="H41" s="70"/>
      <c r="I41" s="70"/>
      <c r="J41" s="70"/>
    </row>
    <row r="42" spans="1:10" ht="16" thickBot="1" x14ac:dyDescent="0.25">
      <c r="A42" s="71" t="s">
        <v>68</v>
      </c>
      <c r="B42" s="71"/>
      <c r="C42" s="71"/>
      <c r="D42" s="71"/>
      <c r="E42" s="71"/>
      <c r="F42" s="71"/>
      <c r="G42" s="71"/>
      <c r="H42" s="71"/>
      <c r="I42" s="71"/>
      <c r="J42" s="71"/>
    </row>
    <row r="43" spans="1:10" ht="16" thickBot="1" x14ac:dyDescent="0.25">
      <c r="A43" s="53" t="s">
        <v>45</v>
      </c>
      <c r="B43" s="54"/>
      <c r="C43" s="54"/>
      <c r="D43" s="54"/>
      <c r="E43" s="54"/>
      <c r="F43" s="54"/>
      <c r="G43" s="54"/>
      <c r="H43" s="54"/>
      <c r="I43" s="54"/>
      <c r="J43" s="55"/>
    </row>
  </sheetData>
  <mergeCells count="79">
    <mergeCell ref="A1:J3"/>
    <mergeCell ref="B4:J4"/>
    <mergeCell ref="B5:D5"/>
    <mergeCell ref="F5:H5"/>
    <mergeCell ref="B6:D6"/>
    <mergeCell ref="F6:H6"/>
    <mergeCell ref="A7:J7"/>
    <mergeCell ref="B8:D8"/>
    <mergeCell ref="E8:F8"/>
    <mergeCell ref="G8:H8"/>
    <mergeCell ref="B9:E9"/>
    <mergeCell ref="G9:J9"/>
    <mergeCell ref="B10:E10"/>
    <mergeCell ref="F10:J10"/>
    <mergeCell ref="B11:C11"/>
    <mergeCell ref="D11:E11"/>
    <mergeCell ref="F11:G11"/>
    <mergeCell ref="H11:I11"/>
    <mergeCell ref="B17:F17"/>
    <mergeCell ref="H17:I17"/>
    <mergeCell ref="A12:A13"/>
    <mergeCell ref="B12:C12"/>
    <mergeCell ref="D12:E12"/>
    <mergeCell ref="F12:G12"/>
    <mergeCell ref="H12:I12"/>
    <mergeCell ref="B13:C13"/>
    <mergeCell ref="D13:E13"/>
    <mergeCell ref="F13:G13"/>
    <mergeCell ref="H13:I13"/>
    <mergeCell ref="B14:I14"/>
    <mergeCell ref="B15:F15"/>
    <mergeCell ref="H15:I15"/>
    <mergeCell ref="B16:F16"/>
    <mergeCell ref="H16:I16"/>
    <mergeCell ref="B28:C28"/>
    <mergeCell ref="D28:E28"/>
    <mergeCell ref="F28:G28"/>
    <mergeCell ref="H28:I28"/>
    <mergeCell ref="B18:F18"/>
    <mergeCell ref="H18:I18"/>
    <mergeCell ref="B19:I19"/>
    <mergeCell ref="A20:I20"/>
    <mergeCell ref="A21:J23"/>
    <mergeCell ref="B24:D24"/>
    <mergeCell ref="E24:F24"/>
    <mergeCell ref="G24:H24"/>
    <mergeCell ref="B25:E25"/>
    <mergeCell ref="G25:J25"/>
    <mergeCell ref="B26:F26"/>
    <mergeCell ref="G26:J27"/>
    <mergeCell ref="B27:F27"/>
    <mergeCell ref="B34:F34"/>
    <mergeCell ref="H34:I34"/>
    <mergeCell ref="A29:A30"/>
    <mergeCell ref="B29:C29"/>
    <mergeCell ref="D29:E29"/>
    <mergeCell ref="F29:G29"/>
    <mergeCell ref="H29:I29"/>
    <mergeCell ref="B30:C30"/>
    <mergeCell ref="D30:E30"/>
    <mergeCell ref="F30:G30"/>
    <mergeCell ref="H30:I30"/>
    <mergeCell ref="B31:I31"/>
    <mergeCell ref="B32:F32"/>
    <mergeCell ref="H32:I32"/>
    <mergeCell ref="B33:F33"/>
    <mergeCell ref="H33:I33"/>
    <mergeCell ref="A43:J43"/>
    <mergeCell ref="B35:F35"/>
    <mergeCell ref="H35:I35"/>
    <mergeCell ref="B36:F36"/>
    <mergeCell ref="H36:I36"/>
    <mergeCell ref="B37:F37"/>
    <mergeCell ref="H37:I37"/>
    <mergeCell ref="B38:I38"/>
    <mergeCell ref="A39:I39"/>
    <mergeCell ref="A40:I40"/>
    <mergeCell ref="A41:J41"/>
    <mergeCell ref="A42:J4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CA9FF-D0DC-EF42-8F9B-10E238EA3B7A}">
  <dimension ref="A1:M21"/>
  <sheetViews>
    <sheetView workbookViewId="0">
      <selection activeCell="L4" sqref="L4"/>
    </sheetView>
  </sheetViews>
  <sheetFormatPr baseColWidth="10" defaultRowHeight="15" x14ac:dyDescent="0.2"/>
  <cols>
    <col min="1" max="1" width="23.33203125" customWidth="1"/>
  </cols>
  <sheetData>
    <row r="1" spans="1:13" ht="16" thickBot="1" x14ac:dyDescent="0.25">
      <c r="A1" s="43"/>
      <c r="B1" s="44" t="s">
        <v>70</v>
      </c>
      <c r="C1" s="44" t="s">
        <v>71</v>
      </c>
      <c r="D1" s="44" t="s">
        <v>72</v>
      </c>
      <c r="E1" s="44" t="s">
        <v>73</v>
      </c>
      <c r="F1" s="44" t="s">
        <v>74</v>
      </c>
      <c r="G1" s="44" t="s">
        <v>75</v>
      </c>
      <c r="H1" s="44" t="s">
        <v>76</v>
      </c>
      <c r="I1" s="44" t="s">
        <v>77</v>
      </c>
      <c r="J1" s="44" t="s">
        <v>78</v>
      </c>
      <c r="K1" s="44" t="s">
        <v>79</v>
      </c>
      <c r="L1" s="44" t="s">
        <v>80</v>
      </c>
      <c r="M1" s="44" t="s">
        <v>81</v>
      </c>
    </row>
    <row r="2" spans="1:13" x14ac:dyDescent="0.2">
      <c r="A2" s="1" t="s">
        <v>82</v>
      </c>
    </row>
    <row r="3" spans="1:13" x14ac:dyDescent="0.2">
      <c r="A3" s="1" t="s">
        <v>83</v>
      </c>
      <c r="B3">
        <f>12*8</f>
        <v>96</v>
      </c>
      <c r="C3">
        <f>20*8</f>
        <v>160</v>
      </c>
      <c r="D3">
        <f>23*8</f>
        <v>184</v>
      </c>
      <c r="E3">
        <f>20*8</f>
        <v>160</v>
      </c>
      <c r="F3">
        <f>23*8</f>
        <v>184</v>
      </c>
      <c r="G3">
        <f>22*8</f>
        <v>176</v>
      </c>
      <c r="H3">
        <f>21*8</f>
        <v>168</v>
      </c>
      <c r="I3">
        <f>23*8</f>
        <v>184</v>
      </c>
      <c r="J3">
        <f>21*8</f>
        <v>168</v>
      </c>
      <c r="K3">
        <f>22*8</f>
        <v>176</v>
      </c>
      <c r="L3">
        <f>22*8</f>
        <v>176</v>
      </c>
      <c r="M3">
        <f>21*8</f>
        <v>168</v>
      </c>
    </row>
    <row r="4" spans="1:13" x14ac:dyDescent="0.2">
      <c r="A4" s="1" t="s">
        <v>84</v>
      </c>
      <c r="B4">
        <f>B2*B3*1</f>
        <v>0</v>
      </c>
      <c r="C4">
        <f t="shared" ref="C4:M4" si="0">C2*C3*1</f>
        <v>0</v>
      </c>
      <c r="D4">
        <f t="shared" si="0"/>
        <v>0</v>
      </c>
      <c r="E4">
        <f t="shared" si="0"/>
        <v>0</v>
      </c>
      <c r="F4">
        <f t="shared" si="0"/>
        <v>0</v>
      </c>
      <c r="G4">
        <f t="shared" si="0"/>
        <v>0</v>
      </c>
      <c r="H4">
        <f t="shared" si="0"/>
        <v>0</v>
      </c>
      <c r="I4">
        <f t="shared" si="0"/>
        <v>0</v>
      </c>
      <c r="J4">
        <f t="shared" si="0"/>
        <v>0</v>
      </c>
      <c r="K4">
        <f t="shared" si="0"/>
        <v>0</v>
      </c>
      <c r="L4">
        <f t="shared" si="0"/>
        <v>0</v>
      </c>
      <c r="M4">
        <f t="shared" si="0"/>
        <v>0</v>
      </c>
    </row>
    <row r="5" spans="1:13" ht="16" thickBot="1" x14ac:dyDescent="0.25">
      <c r="A5" s="44" t="s">
        <v>85</v>
      </c>
      <c r="B5" s="43">
        <f>B2*B3*4</f>
        <v>0</v>
      </c>
      <c r="C5" s="43">
        <f t="shared" ref="C5:M5" si="1">C2*C3*4</f>
        <v>0</v>
      </c>
      <c r="D5" s="43">
        <f t="shared" si="1"/>
        <v>0</v>
      </c>
      <c r="E5" s="43">
        <f t="shared" si="1"/>
        <v>0</v>
      </c>
      <c r="F5" s="43">
        <f t="shared" si="1"/>
        <v>0</v>
      </c>
      <c r="G5" s="43">
        <f t="shared" si="1"/>
        <v>0</v>
      </c>
      <c r="H5" s="43">
        <f t="shared" si="1"/>
        <v>0</v>
      </c>
      <c r="I5" s="43">
        <f t="shared" si="1"/>
        <v>0</v>
      </c>
      <c r="J5" s="43">
        <f t="shared" si="1"/>
        <v>0</v>
      </c>
      <c r="K5" s="43">
        <f t="shared" si="1"/>
        <v>0</v>
      </c>
      <c r="L5" s="43">
        <f t="shared" si="1"/>
        <v>0</v>
      </c>
      <c r="M5" s="43">
        <f t="shared" si="1"/>
        <v>0</v>
      </c>
    </row>
    <row r="6" spans="1:13" x14ac:dyDescent="0.2">
      <c r="A6" s="1" t="s">
        <v>86</v>
      </c>
      <c r="B6">
        <f>SUM(B4:B5)</f>
        <v>0</v>
      </c>
      <c r="C6">
        <f t="shared" ref="C6:M6" si="2">SUM(C4:C5)</f>
        <v>0</v>
      </c>
      <c r="D6">
        <f t="shared" si="2"/>
        <v>0</v>
      </c>
      <c r="E6">
        <f t="shared" si="2"/>
        <v>0</v>
      </c>
      <c r="F6">
        <f t="shared" si="2"/>
        <v>0</v>
      </c>
      <c r="G6">
        <f t="shared" si="2"/>
        <v>0</v>
      </c>
      <c r="H6">
        <f t="shared" si="2"/>
        <v>0</v>
      </c>
      <c r="I6">
        <f t="shared" si="2"/>
        <v>0</v>
      </c>
      <c r="J6">
        <f t="shared" si="2"/>
        <v>0</v>
      </c>
      <c r="K6">
        <f t="shared" si="2"/>
        <v>0</v>
      </c>
      <c r="L6">
        <f t="shared" si="2"/>
        <v>0</v>
      </c>
      <c r="M6">
        <f t="shared" si="2"/>
        <v>0</v>
      </c>
    </row>
    <row r="8" spans="1:13" x14ac:dyDescent="0.2">
      <c r="A8" s="129" t="s">
        <v>87</v>
      </c>
      <c r="B8" s="130"/>
      <c r="C8" s="130"/>
      <c r="D8" s="130"/>
      <c r="E8" s="130"/>
      <c r="F8" s="130"/>
      <c r="G8" s="130"/>
      <c r="H8" s="130"/>
      <c r="I8" s="130"/>
      <c r="J8" s="130"/>
      <c r="K8" s="130"/>
      <c r="L8" s="130"/>
      <c r="M8" s="131"/>
    </row>
    <row r="9" spans="1:13" x14ac:dyDescent="0.2">
      <c r="A9" s="45">
        <v>1</v>
      </c>
      <c r="B9" s="132" t="s">
        <v>88</v>
      </c>
      <c r="C9" s="132"/>
      <c r="D9" s="132"/>
      <c r="E9" s="132"/>
      <c r="F9" s="132"/>
      <c r="G9" s="132"/>
      <c r="H9" s="132"/>
      <c r="I9" s="132"/>
      <c r="J9" s="132"/>
      <c r="K9" s="132"/>
      <c r="L9" s="132"/>
      <c r="M9" s="132"/>
    </row>
    <row r="10" spans="1:13" x14ac:dyDescent="0.2">
      <c r="A10" s="45">
        <v>2</v>
      </c>
      <c r="B10" s="46" t="s">
        <v>89</v>
      </c>
      <c r="C10" s="46"/>
      <c r="D10" s="46"/>
      <c r="E10" s="46"/>
      <c r="F10" s="46"/>
      <c r="G10" s="46"/>
      <c r="H10" s="46"/>
      <c r="I10" s="46"/>
      <c r="J10" s="46"/>
      <c r="K10" s="46"/>
      <c r="L10" s="46"/>
      <c r="M10" s="46"/>
    </row>
    <row r="11" spans="1:13" x14ac:dyDescent="0.2">
      <c r="A11" s="45">
        <v>3</v>
      </c>
      <c r="B11" s="132" t="s">
        <v>90</v>
      </c>
      <c r="C11" s="132"/>
      <c r="D11" s="132"/>
      <c r="E11" s="132"/>
      <c r="F11" s="132"/>
      <c r="G11" s="132"/>
      <c r="H11" s="132"/>
      <c r="I11" s="132"/>
      <c r="J11" s="132"/>
      <c r="K11" s="132"/>
      <c r="L11" s="132"/>
      <c r="M11" s="45"/>
    </row>
    <row r="13" spans="1:13" x14ac:dyDescent="0.2">
      <c r="A13" s="47" t="s">
        <v>91</v>
      </c>
    </row>
    <row r="14" spans="1:13" ht="16" thickBot="1" x14ac:dyDescent="0.25">
      <c r="A14" s="43"/>
      <c r="B14" s="44" t="s">
        <v>70</v>
      </c>
      <c r="C14" s="44" t="s">
        <v>71</v>
      </c>
      <c r="D14" s="44" t="s">
        <v>72</v>
      </c>
      <c r="E14" s="44" t="s">
        <v>73</v>
      </c>
      <c r="F14" s="44" t="s">
        <v>74</v>
      </c>
      <c r="G14" s="44" t="s">
        <v>75</v>
      </c>
      <c r="H14" s="44" t="s">
        <v>76</v>
      </c>
      <c r="I14" s="44" t="s">
        <v>77</v>
      </c>
      <c r="J14" s="44" t="s">
        <v>78</v>
      </c>
      <c r="K14" s="44" t="s">
        <v>79</v>
      </c>
      <c r="L14" s="44" t="s">
        <v>80</v>
      </c>
      <c r="M14" s="44" t="s">
        <v>81</v>
      </c>
    </row>
    <row r="15" spans="1:13" x14ac:dyDescent="0.2">
      <c r="A15" s="1" t="s">
        <v>82</v>
      </c>
      <c r="B15">
        <v>4</v>
      </c>
      <c r="C15">
        <v>4</v>
      </c>
      <c r="D15">
        <v>4</v>
      </c>
      <c r="E15">
        <v>4</v>
      </c>
      <c r="F15">
        <v>4</v>
      </c>
      <c r="G15">
        <v>4</v>
      </c>
      <c r="H15">
        <v>4</v>
      </c>
      <c r="I15">
        <v>4</v>
      </c>
      <c r="J15">
        <v>4</v>
      </c>
      <c r="K15">
        <v>4</v>
      </c>
      <c r="L15">
        <v>4</v>
      </c>
      <c r="M15">
        <v>4</v>
      </c>
    </row>
    <row r="16" spans="1:13" x14ac:dyDescent="0.2">
      <c r="A16" s="1" t="s">
        <v>83</v>
      </c>
      <c r="B16">
        <f>12*8</f>
        <v>96</v>
      </c>
      <c r="C16">
        <f>20*8</f>
        <v>160</v>
      </c>
      <c r="D16">
        <f>23*8</f>
        <v>184</v>
      </c>
      <c r="E16">
        <f>20*8</f>
        <v>160</v>
      </c>
      <c r="F16">
        <f>23*8</f>
        <v>184</v>
      </c>
      <c r="G16">
        <f>22*8</f>
        <v>176</v>
      </c>
      <c r="H16">
        <f>21*8</f>
        <v>168</v>
      </c>
      <c r="I16">
        <f>23*8</f>
        <v>184</v>
      </c>
      <c r="J16">
        <f>21*8</f>
        <v>168</v>
      </c>
      <c r="K16">
        <f>22*8</f>
        <v>176</v>
      </c>
      <c r="L16">
        <f>20*8</f>
        <v>160</v>
      </c>
      <c r="M16">
        <f>21*8</f>
        <v>168</v>
      </c>
    </row>
    <row r="17" spans="1:13" x14ac:dyDescent="0.2">
      <c r="A17" s="1" t="s">
        <v>84</v>
      </c>
      <c r="B17">
        <f>B15*B16*1</f>
        <v>384</v>
      </c>
      <c r="C17">
        <f t="shared" ref="C17:M17" si="3">C15*C16*1</f>
        <v>640</v>
      </c>
      <c r="D17">
        <f t="shared" si="3"/>
        <v>736</v>
      </c>
      <c r="E17">
        <f t="shared" si="3"/>
        <v>640</v>
      </c>
      <c r="F17">
        <f t="shared" si="3"/>
        <v>736</v>
      </c>
      <c r="G17">
        <f t="shared" si="3"/>
        <v>704</v>
      </c>
      <c r="H17">
        <f t="shared" si="3"/>
        <v>672</v>
      </c>
      <c r="I17">
        <f t="shared" si="3"/>
        <v>736</v>
      </c>
      <c r="J17">
        <f t="shared" si="3"/>
        <v>672</v>
      </c>
      <c r="K17">
        <f t="shared" si="3"/>
        <v>704</v>
      </c>
      <c r="L17">
        <f t="shared" si="3"/>
        <v>640</v>
      </c>
      <c r="M17">
        <f t="shared" si="3"/>
        <v>672</v>
      </c>
    </row>
    <row r="18" spans="1:13" ht="16" thickBot="1" x14ac:dyDescent="0.25">
      <c r="A18" s="44" t="s">
        <v>85</v>
      </c>
      <c r="B18" s="43">
        <f>B15*B16*4</f>
        <v>1536</v>
      </c>
      <c r="C18" s="43">
        <f t="shared" ref="C18:M18" si="4">C15*C16*4</f>
        <v>2560</v>
      </c>
      <c r="D18" s="43">
        <f t="shared" si="4"/>
        <v>2944</v>
      </c>
      <c r="E18" s="43">
        <f t="shared" si="4"/>
        <v>2560</v>
      </c>
      <c r="F18" s="43">
        <f t="shared" si="4"/>
        <v>2944</v>
      </c>
      <c r="G18" s="43">
        <f t="shared" si="4"/>
        <v>2816</v>
      </c>
      <c r="H18" s="43">
        <f t="shared" si="4"/>
        <v>2688</v>
      </c>
      <c r="I18" s="43">
        <f t="shared" si="4"/>
        <v>2944</v>
      </c>
      <c r="J18" s="43">
        <f t="shared" si="4"/>
        <v>2688</v>
      </c>
      <c r="K18" s="43">
        <f t="shared" si="4"/>
        <v>2816</v>
      </c>
      <c r="L18" s="43">
        <f t="shared" si="4"/>
        <v>2560</v>
      </c>
      <c r="M18" s="43">
        <f t="shared" si="4"/>
        <v>2688</v>
      </c>
    </row>
    <row r="19" spans="1:13" x14ac:dyDescent="0.2">
      <c r="A19" s="1" t="s">
        <v>86</v>
      </c>
      <c r="B19">
        <f>SUM(B17:B18)</f>
        <v>1920</v>
      </c>
      <c r="C19">
        <f t="shared" ref="C19:M19" si="5">SUM(C17:C18)</f>
        <v>3200</v>
      </c>
      <c r="D19">
        <f t="shared" si="5"/>
        <v>3680</v>
      </c>
      <c r="E19">
        <f t="shared" si="5"/>
        <v>3200</v>
      </c>
      <c r="F19">
        <f t="shared" si="5"/>
        <v>3680</v>
      </c>
      <c r="G19">
        <f t="shared" si="5"/>
        <v>3520</v>
      </c>
      <c r="H19">
        <f t="shared" si="5"/>
        <v>3360</v>
      </c>
      <c r="I19">
        <f t="shared" si="5"/>
        <v>3680</v>
      </c>
      <c r="J19">
        <f t="shared" si="5"/>
        <v>3360</v>
      </c>
      <c r="K19">
        <f t="shared" si="5"/>
        <v>3520</v>
      </c>
      <c r="L19">
        <f t="shared" si="5"/>
        <v>3200</v>
      </c>
      <c r="M19">
        <f t="shared" si="5"/>
        <v>3360</v>
      </c>
    </row>
    <row r="21" spans="1:13" ht="31" customHeight="1" x14ac:dyDescent="0.2">
      <c r="A21" s="133" t="s">
        <v>92</v>
      </c>
      <c r="B21" s="133"/>
      <c r="C21" s="133"/>
      <c r="D21" s="133"/>
      <c r="E21" s="133"/>
      <c r="F21" s="133"/>
      <c r="G21" s="133"/>
      <c r="H21" s="133"/>
      <c r="I21" s="133"/>
      <c r="J21" s="133"/>
      <c r="K21" s="133"/>
      <c r="L21" s="133"/>
      <c r="M21" s="133"/>
    </row>
  </sheetData>
  <mergeCells count="4">
    <mergeCell ref="A8:M8"/>
    <mergeCell ref="B9:M9"/>
    <mergeCell ref="B11:L11"/>
    <mergeCell ref="A21:M2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627A0DE307DC44C9C6D49C199E56D43" ma:contentTypeVersion="19" ma:contentTypeDescription="Create a new document." ma:contentTypeScope="" ma:versionID="61f00766b87a9496803d4ae7b13bd90b">
  <xsd:schema xmlns:xsd="http://www.w3.org/2001/XMLSchema" xmlns:xs="http://www.w3.org/2001/XMLSchema" xmlns:p="http://schemas.microsoft.com/office/2006/metadata/properties" xmlns:ns1="http://schemas.microsoft.com/sharepoint/v3" xmlns:ns2="bdde9dca-b655-4c82-9756-0719d4cc3ad5" xmlns:ns3="08b51a6c-15c5-468c-9d03-3812a6e79002" targetNamespace="http://schemas.microsoft.com/office/2006/metadata/properties" ma:root="true" ma:fieldsID="6e239bdccc949f6f890f228cbddbf8da" ns1:_="" ns2:_="" ns3:_="">
    <xsd:import namespace="http://schemas.microsoft.com/sharepoint/v3"/>
    <xsd:import namespace="bdde9dca-b655-4c82-9756-0719d4cc3ad5"/>
    <xsd:import namespace="08b51a6c-15c5-468c-9d03-3812a6e7900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County"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Unified Compliance Policy Properties" ma:hidden="true" ma:internalName="_ip_UnifiedCompliancePolicyProperties">
      <xsd:simpleType>
        <xsd:restriction base="dms:Note"/>
      </xsd:simpleType>
    </xsd:element>
    <xsd:element name="_ip_UnifiedCompliancePolicyUIAction" ma:index="2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de9dca-b655-4c82-9756-0719d4cc3a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a1b1a5a-f0f9-49c0-b9db-6a9c78dda76a" ma:termSetId="09814cd3-568e-fe90-9814-8d621ff8fb84" ma:anchorId="fba54fb3-c3e1-fe81-a776-ca4b69148c4d" ma:open="true" ma:isKeyword="false">
      <xsd:complexType>
        <xsd:sequence>
          <xsd:element ref="pc:Terms" minOccurs="0" maxOccurs="1"/>
        </xsd:sequence>
      </xsd:complexType>
    </xsd:element>
    <xsd:element name="County" ma:index="24" nillable="true" ma:displayName="County" ma:description="Where PIPs are from" ma:format="Dropdown" ma:internalName="County">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8b51a6c-15c5-468c-9d03-3812a6e7900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744764a0-56e0-4cd0-8eca-b34752208dec}" ma:internalName="TaxCatchAll" ma:showField="CatchAllData" ma:web="08b51a6c-15c5-468c-9d03-3812a6e790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bdde9dca-b655-4c82-9756-0719d4cc3ad5">
      <Terms xmlns="http://schemas.microsoft.com/office/infopath/2007/PartnerControls"/>
    </lcf76f155ced4ddcb4097134ff3c332f>
    <County xmlns="bdde9dca-b655-4c82-9756-0719d4cc3ad5" xsi:nil="true"/>
    <_ip_UnifiedCompliancePolicyProperties xmlns="http://schemas.microsoft.com/sharepoint/v3" xsi:nil="true"/>
    <TaxCatchAll xmlns="08b51a6c-15c5-468c-9d03-3812a6e79002" xsi:nil="true"/>
  </documentManagement>
</p:properties>
</file>

<file path=customXml/itemProps1.xml><?xml version="1.0" encoding="utf-8"?>
<ds:datastoreItem xmlns:ds="http://schemas.openxmlformats.org/officeDocument/2006/customXml" ds:itemID="{843B8C54-9C85-441A-8F60-0E34072ACCD6}">
  <ds:schemaRefs>
    <ds:schemaRef ds:uri="http://schemas.microsoft.com/sharepoint/v3/contenttype/forms"/>
  </ds:schemaRefs>
</ds:datastoreItem>
</file>

<file path=customXml/itemProps2.xml><?xml version="1.0" encoding="utf-8"?>
<ds:datastoreItem xmlns:ds="http://schemas.openxmlformats.org/officeDocument/2006/customXml" ds:itemID="{38FAE4BB-090F-44AD-BCC5-889C157957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dde9dca-b655-4c82-9756-0719d4cc3ad5"/>
    <ds:schemaRef ds:uri="08b51a6c-15c5-468c-9d03-3812a6e790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A751E6-3A4B-471F-BBAB-9B9BABB53BCD}">
  <ds:schemaRefs>
    <ds:schemaRef ds:uri="http://purl.org/dc/terms/"/>
    <ds:schemaRef ds:uri="http://schemas.microsoft.com/sharepoint/v3"/>
    <ds:schemaRef ds:uri="08b51a6c-15c5-468c-9d03-3812a6e79002"/>
    <ds:schemaRef ds:uri="http://www.w3.org/XML/1998/namespace"/>
    <ds:schemaRef ds:uri="bdde9dca-b655-4c82-9756-0719d4cc3ad5"/>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Invoices for Chat App Providers</vt:lpstr>
      <vt:lpstr>Max Hours per Month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Intermill</dc:creator>
  <cp:lastModifiedBy>Taylor Intermill</cp:lastModifiedBy>
  <dcterms:created xsi:type="dcterms:W3CDTF">2023-02-24T23:19:58Z</dcterms:created>
  <dcterms:modified xsi:type="dcterms:W3CDTF">2023-03-21T18:47:45Z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0x0101004627A0DE307DC44C9C6D49C199E56D43</vt:lpwstr>
  </property>
  <property fmtid="{D5CDD505-2E9C-101B-9397-08002B2CF9AE}" pid="3" name="MediaServiceImageTags">
    <vt:lpwstr/>
  </property>
</Properties>
</file>