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mhsa.sharepoint.com/sites/CalMHSADrive/Shared Documents/_Programs/CalHOPE/CalHOPE Data Forms/_Data Forms per Pod per Agency_2023/"/>
    </mc:Choice>
  </mc:AlternateContent>
  <xr:revisionPtr revIDLastSave="558" documentId="8_{FF5143C4-8F8E-654D-A740-ACD1045276D4}" xr6:coauthVersionLast="47" xr6:coauthVersionMax="47" xr10:uidLastSave="{B4431DD6-AE95-6743-944C-153A025BA906}"/>
  <bookViews>
    <workbookView xWindow="720" yWindow="760" windowWidth="33840" windowHeight="20460" xr2:uid="{274CF699-1DAA-A746-9874-AFF93E085F8D}"/>
  </bookViews>
  <sheets>
    <sheet name="June-Overall" sheetId="1" r:id="rId1"/>
    <sheet name="Individual" sheetId="2" r:id="rId2"/>
    <sheet name="Group" sheetId="3" r:id="rId3"/>
    <sheet name="Outreac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2" l="1"/>
  <c r="B43" i="2"/>
  <c r="C43" i="3"/>
  <c r="D43" i="3" s="1"/>
  <c r="D4" i="3"/>
  <c r="C43" i="4"/>
  <c r="D43" i="4" s="1"/>
  <c r="D22" i="4"/>
  <c r="D14" i="4"/>
  <c r="D9" i="4"/>
  <c r="D25" i="4"/>
  <c r="D20" i="4"/>
  <c r="D27" i="4"/>
  <c r="D15" i="4"/>
  <c r="D23" i="4"/>
  <c r="D29" i="4"/>
  <c r="D13" i="4"/>
  <c r="D24" i="4"/>
  <c r="D30" i="4"/>
  <c r="D21" i="4"/>
  <c r="D12" i="4"/>
  <c r="D31" i="4"/>
  <c r="D5" i="4"/>
  <c r="D4" i="4"/>
  <c r="D3" i="4"/>
  <c r="D16" i="4"/>
  <c r="D10" i="4"/>
  <c r="D19" i="4"/>
  <c r="D17" i="4"/>
  <c r="D2" i="4"/>
  <c r="D18" i="4"/>
  <c r="D32" i="4"/>
  <c r="D28" i="4"/>
  <c r="D8" i="4"/>
  <c r="D7" i="4"/>
  <c r="D26" i="4"/>
  <c r="D6" i="4"/>
  <c r="D11" i="4"/>
  <c r="D10" i="3"/>
  <c r="D24" i="3"/>
  <c r="D18" i="3"/>
  <c r="D8" i="3"/>
  <c r="D7" i="3"/>
  <c r="D23" i="3"/>
  <c r="D25" i="3"/>
  <c r="D5" i="3"/>
  <c r="D22" i="3"/>
  <c r="D26" i="3"/>
  <c r="D27" i="3"/>
  <c r="D16" i="3"/>
  <c r="D21" i="3"/>
  <c r="D28" i="3"/>
  <c r="D29" i="3"/>
  <c r="D30" i="3"/>
  <c r="D6" i="3"/>
  <c r="D12" i="3"/>
  <c r="D31" i="3"/>
  <c r="D11" i="3"/>
  <c r="D15" i="3"/>
  <c r="D2" i="3"/>
  <c r="D19" i="3"/>
  <c r="D32" i="3"/>
  <c r="D14" i="3"/>
  <c r="D3" i="3"/>
  <c r="D13" i="3"/>
  <c r="D9" i="3"/>
  <c r="D20" i="3"/>
  <c r="D17" i="3"/>
  <c r="D10" i="2"/>
  <c r="D16" i="2"/>
  <c r="D12" i="2"/>
  <c r="D19" i="2"/>
  <c r="D30" i="2"/>
  <c r="D14" i="2"/>
  <c r="D11" i="2"/>
  <c r="D5" i="2"/>
  <c r="D13" i="2"/>
  <c r="D15" i="2"/>
  <c r="D27" i="2"/>
  <c r="D24" i="2"/>
  <c r="D22" i="2"/>
  <c r="D29" i="2"/>
  <c r="D32" i="2"/>
  <c r="D28" i="2"/>
  <c r="D17" i="2"/>
  <c r="D31" i="2"/>
  <c r="D20" i="2"/>
  <c r="D21" i="2"/>
  <c r="D26" i="2"/>
  <c r="D2" i="2"/>
  <c r="D4" i="2"/>
  <c r="D18" i="2"/>
  <c r="D3" i="2"/>
  <c r="D7" i="2"/>
  <c r="D25" i="2"/>
  <c r="D8" i="2"/>
  <c r="D6" i="2"/>
  <c r="D23" i="2"/>
  <c r="D43" i="2" l="1"/>
  <c r="G12" i="1"/>
  <c r="H12" i="1" s="1"/>
  <c r="E12" i="1"/>
  <c r="F12" i="1" s="1"/>
  <c r="C12" i="1"/>
  <c r="D12" i="1" s="1"/>
  <c r="B43" i="1"/>
  <c r="H13" i="1"/>
  <c r="F13" i="1"/>
  <c r="D13" i="1"/>
  <c r="E31" i="1" l="1"/>
  <c r="F31" i="1" s="1"/>
  <c r="H42" i="1"/>
  <c r="G31" i="1"/>
  <c r="H31" i="1" s="1"/>
  <c r="H3" i="1"/>
  <c r="H4" i="1"/>
  <c r="H5" i="1"/>
  <c r="H6" i="1"/>
  <c r="H7" i="1"/>
  <c r="H8" i="1"/>
  <c r="H9" i="1"/>
  <c r="H10" i="1"/>
  <c r="H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2" i="1"/>
  <c r="F42" i="1"/>
  <c r="F3" i="1"/>
  <c r="F4" i="1"/>
  <c r="F5" i="1"/>
  <c r="F6" i="1"/>
  <c r="F7" i="1"/>
  <c r="F8" i="1"/>
  <c r="F9" i="1"/>
  <c r="F10" i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2" i="1"/>
  <c r="D9" i="2" l="1"/>
  <c r="G43" i="1"/>
  <c r="E43" i="1"/>
  <c r="D42" i="1"/>
  <c r="C31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" i="1"/>
  <c r="D4" i="1"/>
  <c r="D5" i="1"/>
  <c r="D6" i="1"/>
  <c r="D7" i="1"/>
  <c r="D8" i="1"/>
  <c r="D9" i="1"/>
  <c r="D10" i="1"/>
  <c r="D11" i="1"/>
  <c r="D2" i="1"/>
  <c r="F43" i="1" l="1"/>
  <c r="C43" i="1"/>
  <c r="D43" i="1" s="1"/>
  <c r="D31" i="1"/>
  <c r="H43" i="1"/>
</calcChain>
</file>

<file path=xl/sharedStrings.xml><?xml version="1.0" encoding="utf-8"?>
<sst xmlns="http://schemas.openxmlformats.org/spreadsheetml/2006/main" count="198" uniqueCount="49">
  <si>
    <t>Organization</t>
  </si>
  <si>
    <t>Pods</t>
  </si>
  <si>
    <t>Average Forms per Pod</t>
  </si>
  <si>
    <t>Parents Anon</t>
  </si>
  <si>
    <t>VyC</t>
  </si>
  <si>
    <t>The Happier Life</t>
  </si>
  <si>
    <t>NAMI CC</t>
  </si>
  <si>
    <t>USC</t>
  </si>
  <si>
    <t>Access</t>
  </si>
  <si>
    <t>CERI</t>
  </si>
  <si>
    <t>HEC</t>
  </si>
  <si>
    <t>Orange County Bar Foundation</t>
  </si>
  <si>
    <t>CHAA</t>
  </si>
  <si>
    <t>Painted Brain</t>
  </si>
  <si>
    <t>Alter</t>
  </si>
  <si>
    <t>UWEAST</t>
  </si>
  <si>
    <t>SHIELDS</t>
  </si>
  <si>
    <t>AltaMed</t>
  </si>
  <si>
    <t>CAMHPRO</t>
  </si>
  <si>
    <t>Divine Truth</t>
  </si>
  <si>
    <t>ECS</t>
  </si>
  <si>
    <t>FACTR</t>
  </si>
  <si>
    <t>SDYS</t>
  </si>
  <si>
    <t>NAMI CA (in collab w/ NAMI Fresno</t>
  </si>
  <si>
    <t>SDRCC-UWEAST</t>
  </si>
  <si>
    <t>Horn of Africa</t>
  </si>
  <si>
    <t>Southern Sudanese Community Center</t>
  </si>
  <si>
    <t>License to Freedom</t>
  </si>
  <si>
    <t>UWEAST ACCC</t>
  </si>
  <si>
    <t>Majdal Center</t>
  </si>
  <si>
    <t>Slavic Refugee and Immigrants Services org</t>
  </si>
  <si>
    <t>Somali Bantu Community San Diego</t>
  </si>
  <si>
    <t>Karen Organization of San Diego</t>
  </si>
  <si>
    <t>Refugee Assistance Center</t>
  </si>
  <si>
    <t>Total</t>
  </si>
  <si>
    <t>June Individual Forms</t>
  </si>
  <si>
    <t>June Group Forms</t>
  </si>
  <si>
    <t xml:space="preserve">June Outreach Forms </t>
  </si>
  <si>
    <t>-</t>
  </si>
  <si>
    <t xml:space="preserve">NAMI-CA ALL </t>
  </si>
  <si>
    <t xml:space="preserve">NAMI GLAC </t>
  </si>
  <si>
    <t>NAMI MHACC</t>
  </si>
  <si>
    <t>NAMI Urban LA</t>
  </si>
  <si>
    <t>NAMI Orange County</t>
  </si>
  <si>
    <t>NAMI Sacramento</t>
  </si>
  <si>
    <t>NAMI San Diego and Imperial Counties</t>
  </si>
  <si>
    <t>NAMI San Mateo</t>
  </si>
  <si>
    <t>NAMI Santa Cruz</t>
  </si>
  <si>
    <t>NAMI Westside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</si>
</sst>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64" fontId="0" fillId="0" borderId="1" xfId="0" applyNumberFormat="1" applyBorder="1"/>
    <xf numFmtId="0" fontId="2" fillId="0" borderId="2" xfId="0" applyFont="1" applyBorder="1"/>
    <xf numFmtId="164" fontId="0" fillId="0" borderId="2" xfId="0" applyNumberFormat="1" applyBorder="1"/>
    <xf numFmtId="0" fontId="2" fillId="2" borderId="2" xfId="0" applyFont="1" applyFill="1" applyBorder="1"/>
    <xf numFmtId="0" fontId="2" fillId="0" borderId="3" xfId="0" applyFont="1" applyBorder="1"/>
    <xf numFmtId="164" fontId="0" fillId="0" borderId="3" xfId="0" applyNumberFormat="1" applyBorder="1"/>
    <xf numFmtId="0" fontId="2" fillId="3" borderId="0" xfId="0" applyFont="1" applyFill="1"/>
    <xf numFmtId="164" fontId="0" fillId="3" borderId="0" xfId="0" applyNumberFormat="1" applyFill="1"/>
    <xf numFmtId="0" fontId="1" fillId="0" borderId="3" xfId="0" applyFont="1" applyBorder="1"/>
    <xf numFmtId="164" fontId="0" fillId="2" borderId="2" xfId="0" applyNumberFormat="1" applyFill="1" applyBorder="1"/>
    <xf numFmtId="164" fontId="0" fillId="2" borderId="1" xfId="0" applyNumberFormat="1" applyFill="1" applyBorder="1"/>
    <xf numFmtId="0" fontId="2" fillId="4" borderId="2" xfId="0" applyFont="1" applyFill="1" applyBorder="1"/>
    <xf numFmtId="164" fontId="0" fillId="4" borderId="2" xfId="0" applyNumberFormat="1" applyFill="1" applyBorder="1"/>
    <xf numFmtId="0" fontId="2" fillId="4" borderId="4" xfId="0" applyFont="1" applyFill="1" applyBorder="1"/>
    <xf numFmtId="164" fontId="0" fillId="4" borderId="4" xfId="0" applyNumberFormat="1" applyFill="1" applyBorder="1"/>
    <xf numFmtId="0" fontId="2" fillId="4" borderId="3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0" fontId="2" fillId="3" borderId="0" xfId="0" applyFont="1" applyFill="1" applyBorder="1"/>
    <xf numFmtId="16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8A74-8879-054A-A12A-52FB62F76367}">
  <dimension ref="A1:H43"/>
  <sheetViews>
    <sheetView tabSelected="1" zoomScale="150" workbookViewId="0">
      <pane xSplit="1" topLeftCell="B1" activePane="topRight" state="frozen"/>
      <selection pane="topRight" activeCell="E12" sqref="E12"/>
    </sheetView>
  </sheetViews>
  <sheetFormatPr baseColWidth="10" defaultRowHeight="16" x14ac:dyDescent="0.2"/>
  <cols>
    <col min="1" max="1" width="34.5" bestFit="1" customWidth="1"/>
    <col min="2" max="2" width="4.83203125" bestFit="1" customWidth="1"/>
    <col min="3" max="3" width="19.1640625" bestFit="1" customWidth="1"/>
    <col min="4" max="4" width="20.5" bestFit="1" customWidth="1"/>
    <col min="5" max="5" width="16" bestFit="1" customWidth="1"/>
    <col min="6" max="6" width="22.83203125" customWidth="1"/>
    <col min="7" max="7" width="19.1640625" bestFit="1" customWidth="1"/>
    <col min="8" max="8" width="20.5" bestFit="1" customWidth="1"/>
  </cols>
  <sheetData>
    <row r="1" spans="1:8" ht="17" thickBot="1" x14ac:dyDescent="0.25">
      <c r="A1" s="6" t="s">
        <v>0</v>
      </c>
      <c r="B1" s="6" t="s">
        <v>1</v>
      </c>
      <c r="C1" s="10" t="s">
        <v>35</v>
      </c>
      <c r="D1" s="10" t="s">
        <v>2</v>
      </c>
      <c r="E1" s="10" t="s">
        <v>36</v>
      </c>
      <c r="F1" s="10" t="s">
        <v>2</v>
      </c>
      <c r="G1" s="10" t="s">
        <v>37</v>
      </c>
      <c r="H1" s="10" t="s">
        <v>2</v>
      </c>
    </row>
    <row r="2" spans="1:8" x14ac:dyDescent="0.2">
      <c r="A2" s="1" t="s">
        <v>8</v>
      </c>
      <c r="B2" s="2">
        <v>1</v>
      </c>
      <c r="C2" s="2">
        <v>9</v>
      </c>
      <c r="D2" s="2">
        <f>C2/B2</f>
        <v>9</v>
      </c>
      <c r="E2" s="2">
        <v>2</v>
      </c>
      <c r="F2" s="2">
        <f>E2/B2</f>
        <v>2</v>
      </c>
      <c r="G2" s="2">
        <v>10</v>
      </c>
      <c r="H2" s="2">
        <f>G2/B2</f>
        <v>10</v>
      </c>
    </row>
    <row r="3" spans="1:8" x14ac:dyDescent="0.2">
      <c r="A3" s="3" t="s">
        <v>17</v>
      </c>
      <c r="B3" s="4">
        <v>4</v>
      </c>
      <c r="C3" s="4">
        <v>420</v>
      </c>
      <c r="D3" s="2">
        <f t="shared" ref="D3:D30" si="0">C3/B3</f>
        <v>105</v>
      </c>
      <c r="E3" s="4">
        <v>38</v>
      </c>
      <c r="F3" s="2">
        <f t="shared" ref="F3:F30" si="1">E3/B3</f>
        <v>9.5</v>
      </c>
      <c r="G3" s="4">
        <v>13</v>
      </c>
      <c r="H3" s="2">
        <f t="shared" ref="H3:H30" si="2">G3/B3</f>
        <v>3.25</v>
      </c>
    </row>
    <row r="4" spans="1:8" x14ac:dyDescent="0.2">
      <c r="A4" s="3" t="s">
        <v>14</v>
      </c>
      <c r="B4" s="4">
        <v>11</v>
      </c>
      <c r="C4" s="4">
        <v>983</v>
      </c>
      <c r="D4" s="2">
        <f t="shared" si="0"/>
        <v>89.36363636363636</v>
      </c>
      <c r="E4" s="4"/>
      <c r="F4" s="2">
        <f t="shared" si="1"/>
        <v>0</v>
      </c>
      <c r="G4" s="4">
        <v>68</v>
      </c>
      <c r="H4" s="2">
        <f t="shared" si="2"/>
        <v>6.1818181818181817</v>
      </c>
    </row>
    <row r="5" spans="1:8" x14ac:dyDescent="0.2">
      <c r="A5" s="3" t="s">
        <v>18</v>
      </c>
      <c r="B5" s="4">
        <v>1</v>
      </c>
      <c r="C5" s="4">
        <v>7</v>
      </c>
      <c r="D5" s="2">
        <f t="shared" si="0"/>
        <v>7</v>
      </c>
      <c r="E5" s="4">
        <v>3</v>
      </c>
      <c r="F5" s="2">
        <f t="shared" si="1"/>
        <v>3</v>
      </c>
      <c r="G5" s="4">
        <v>12</v>
      </c>
      <c r="H5" s="2">
        <f t="shared" si="2"/>
        <v>12</v>
      </c>
    </row>
    <row r="6" spans="1:8" x14ac:dyDescent="0.2">
      <c r="A6" s="3" t="s">
        <v>9</v>
      </c>
      <c r="B6" s="4">
        <v>1</v>
      </c>
      <c r="C6" s="4">
        <v>103</v>
      </c>
      <c r="D6" s="2">
        <f t="shared" si="0"/>
        <v>103</v>
      </c>
      <c r="E6" s="4">
        <v>12</v>
      </c>
      <c r="F6" s="2">
        <f t="shared" si="1"/>
        <v>12</v>
      </c>
      <c r="G6" s="4">
        <v>2</v>
      </c>
      <c r="H6" s="2">
        <f t="shared" si="2"/>
        <v>2</v>
      </c>
    </row>
    <row r="7" spans="1:8" x14ac:dyDescent="0.2">
      <c r="A7" s="3" t="s">
        <v>12</v>
      </c>
      <c r="B7" s="4">
        <v>2</v>
      </c>
      <c r="C7" s="4">
        <v>394</v>
      </c>
      <c r="D7" s="2">
        <f t="shared" si="0"/>
        <v>197</v>
      </c>
      <c r="E7" s="4">
        <v>39</v>
      </c>
      <c r="F7" s="2">
        <f t="shared" si="1"/>
        <v>19.5</v>
      </c>
      <c r="G7" s="4">
        <v>10</v>
      </c>
      <c r="H7" s="2">
        <f t="shared" si="2"/>
        <v>5</v>
      </c>
    </row>
    <row r="8" spans="1:8" x14ac:dyDescent="0.2">
      <c r="A8" s="3" t="s">
        <v>19</v>
      </c>
      <c r="B8" s="4">
        <v>7</v>
      </c>
      <c r="C8" s="4">
        <v>199</v>
      </c>
      <c r="D8" s="2">
        <f t="shared" si="0"/>
        <v>28.428571428571427</v>
      </c>
      <c r="E8" s="4">
        <v>1</v>
      </c>
      <c r="F8" s="2">
        <f t="shared" si="1"/>
        <v>0.14285714285714285</v>
      </c>
      <c r="G8" s="4">
        <v>9</v>
      </c>
      <c r="H8" s="2">
        <f t="shared" si="2"/>
        <v>1.2857142857142858</v>
      </c>
    </row>
    <row r="9" spans="1:8" x14ac:dyDescent="0.2">
      <c r="A9" s="3" t="s">
        <v>20</v>
      </c>
      <c r="B9" s="4">
        <v>1</v>
      </c>
      <c r="C9" s="4">
        <v>136</v>
      </c>
      <c r="D9" s="2">
        <f t="shared" si="0"/>
        <v>136</v>
      </c>
      <c r="E9" s="4">
        <v>0</v>
      </c>
      <c r="F9" s="2">
        <f t="shared" si="1"/>
        <v>0</v>
      </c>
      <c r="G9" s="4">
        <v>6</v>
      </c>
      <c r="H9" s="2">
        <f t="shared" si="2"/>
        <v>6</v>
      </c>
    </row>
    <row r="10" spans="1:8" x14ac:dyDescent="0.2">
      <c r="A10" s="3" t="s">
        <v>21</v>
      </c>
      <c r="B10" s="4">
        <v>1</v>
      </c>
      <c r="C10" s="4">
        <v>298</v>
      </c>
      <c r="D10" s="2">
        <f t="shared" si="0"/>
        <v>298</v>
      </c>
      <c r="E10" s="4">
        <v>28</v>
      </c>
      <c r="F10" s="2">
        <f t="shared" si="1"/>
        <v>28</v>
      </c>
      <c r="G10" s="4">
        <v>3</v>
      </c>
      <c r="H10" s="2">
        <f t="shared" si="2"/>
        <v>3</v>
      </c>
    </row>
    <row r="11" spans="1:8" x14ac:dyDescent="0.2">
      <c r="A11" s="3" t="s">
        <v>10</v>
      </c>
      <c r="B11" s="4">
        <v>3</v>
      </c>
      <c r="C11" s="4">
        <v>18</v>
      </c>
      <c r="D11" s="2">
        <f t="shared" si="0"/>
        <v>6</v>
      </c>
      <c r="E11" s="4">
        <v>1</v>
      </c>
      <c r="F11" s="2">
        <f t="shared" si="1"/>
        <v>0.33333333333333331</v>
      </c>
      <c r="G11" s="4"/>
      <c r="H11" s="2">
        <f t="shared" si="2"/>
        <v>0</v>
      </c>
    </row>
    <row r="12" spans="1:8" x14ac:dyDescent="0.2">
      <c r="A12" s="5" t="s">
        <v>39</v>
      </c>
      <c r="B12" s="11">
        <v>20</v>
      </c>
      <c r="C12" s="11">
        <f>SUM(C13:C22)</f>
        <v>294</v>
      </c>
      <c r="D12" s="11">
        <f>C12/B12</f>
        <v>14.7</v>
      </c>
      <c r="E12" s="11">
        <f>SUM(E13:E22)</f>
        <v>62</v>
      </c>
      <c r="F12" s="12">
        <f>E12/B12</f>
        <v>3.1</v>
      </c>
      <c r="G12" s="11">
        <f>SUM(G13:G22)</f>
        <v>189</v>
      </c>
      <c r="H12" s="12">
        <f>G12/B12</f>
        <v>9.4499999999999993</v>
      </c>
    </row>
    <row r="13" spans="1:8" x14ac:dyDescent="0.2">
      <c r="A13" s="5" t="s">
        <v>23</v>
      </c>
      <c r="B13" s="11">
        <v>1</v>
      </c>
      <c r="C13" s="11">
        <v>22</v>
      </c>
      <c r="D13" s="11">
        <f t="shared" ref="D13" si="3">C13/B13</f>
        <v>22</v>
      </c>
      <c r="E13" s="11"/>
      <c r="F13" s="12">
        <f t="shared" ref="F13" si="4">E13/B13</f>
        <v>0</v>
      </c>
      <c r="G13" s="11">
        <v>3</v>
      </c>
      <c r="H13" s="12">
        <f t="shared" ref="H13" si="5">G13/B13</f>
        <v>3</v>
      </c>
    </row>
    <row r="14" spans="1:8" x14ac:dyDescent="0.2">
      <c r="A14" s="5" t="s">
        <v>40</v>
      </c>
      <c r="B14" s="11">
        <v>1</v>
      </c>
      <c r="C14" s="11"/>
      <c r="D14" s="11">
        <f t="shared" si="0"/>
        <v>0</v>
      </c>
      <c r="E14" s="11"/>
      <c r="F14" s="12">
        <f t="shared" si="1"/>
        <v>0</v>
      </c>
      <c r="G14" s="11"/>
      <c r="H14" s="12">
        <f t="shared" si="2"/>
        <v>0</v>
      </c>
    </row>
    <row r="15" spans="1:8" x14ac:dyDescent="0.2">
      <c r="A15" s="5" t="s">
        <v>41</v>
      </c>
      <c r="B15" s="11">
        <v>6</v>
      </c>
      <c r="C15" s="11">
        <v>174</v>
      </c>
      <c r="D15" s="11">
        <f t="shared" si="0"/>
        <v>29</v>
      </c>
      <c r="E15" s="11">
        <v>26</v>
      </c>
      <c r="F15" s="12">
        <f t="shared" si="1"/>
        <v>4.333333333333333</v>
      </c>
      <c r="G15" s="11">
        <v>29</v>
      </c>
      <c r="H15" s="12">
        <f t="shared" si="2"/>
        <v>4.833333333333333</v>
      </c>
    </row>
    <row r="16" spans="1:8" x14ac:dyDescent="0.2">
      <c r="A16" s="5" t="s">
        <v>42</v>
      </c>
      <c r="B16" s="11">
        <v>1</v>
      </c>
      <c r="C16" s="11">
        <v>2</v>
      </c>
      <c r="D16" s="11">
        <f t="shared" si="0"/>
        <v>2</v>
      </c>
      <c r="E16" s="11">
        <v>2</v>
      </c>
      <c r="F16" s="12">
        <f t="shared" si="1"/>
        <v>2</v>
      </c>
      <c r="G16" s="11">
        <v>10</v>
      </c>
      <c r="H16" s="12">
        <f t="shared" si="2"/>
        <v>10</v>
      </c>
    </row>
    <row r="17" spans="1:8" x14ac:dyDescent="0.2">
      <c r="A17" s="5" t="s">
        <v>43</v>
      </c>
      <c r="B17" s="11">
        <v>2</v>
      </c>
      <c r="C17" s="11"/>
      <c r="D17" s="11">
        <f t="shared" si="0"/>
        <v>0</v>
      </c>
      <c r="E17" s="11"/>
      <c r="F17" s="12">
        <f t="shared" si="1"/>
        <v>0</v>
      </c>
      <c r="G17" s="11"/>
      <c r="H17" s="12">
        <f t="shared" si="2"/>
        <v>0</v>
      </c>
    </row>
    <row r="18" spans="1:8" x14ac:dyDescent="0.2">
      <c r="A18" s="5" t="s">
        <v>44</v>
      </c>
      <c r="B18" s="11">
        <v>1</v>
      </c>
      <c r="C18" s="11">
        <v>2</v>
      </c>
      <c r="D18" s="11">
        <f t="shared" si="0"/>
        <v>2</v>
      </c>
      <c r="E18" s="11"/>
      <c r="F18" s="12">
        <f t="shared" si="1"/>
        <v>0</v>
      </c>
      <c r="G18" s="11">
        <v>17</v>
      </c>
      <c r="H18" s="12">
        <f t="shared" si="2"/>
        <v>17</v>
      </c>
    </row>
    <row r="19" spans="1:8" x14ac:dyDescent="0.2">
      <c r="A19" s="5" t="s">
        <v>45</v>
      </c>
      <c r="B19" s="11">
        <v>4</v>
      </c>
      <c r="C19" s="11">
        <v>44</v>
      </c>
      <c r="D19" s="11">
        <f t="shared" si="0"/>
        <v>11</v>
      </c>
      <c r="E19" s="11"/>
      <c r="F19" s="12">
        <f t="shared" si="1"/>
        <v>0</v>
      </c>
      <c r="G19" s="11">
        <v>78</v>
      </c>
      <c r="H19" s="12">
        <f t="shared" si="2"/>
        <v>19.5</v>
      </c>
    </row>
    <row r="20" spans="1:8" x14ac:dyDescent="0.2">
      <c r="A20" s="5" t="s">
        <v>46</v>
      </c>
      <c r="B20" s="11">
        <v>1</v>
      </c>
      <c r="C20" s="11">
        <v>9</v>
      </c>
      <c r="D20" s="11">
        <f t="shared" si="0"/>
        <v>9</v>
      </c>
      <c r="E20" s="11">
        <v>20</v>
      </c>
      <c r="F20" s="12">
        <f t="shared" si="1"/>
        <v>20</v>
      </c>
      <c r="G20" s="11">
        <v>28</v>
      </c>
      <c r="H20" s="12">
        <f t="shared" si="2"/>
        <v>28</v>
      </c>
    </row>
    <row r="21" spans="1:8" x14ac:dyDescent="0.2">
      <c r="A21" s="5" t="s">
        <v>47</v>
      </c>
      <c r="B21" s="11">
        <v>2</v>
      </c>
      <c r="C21" s="11">
        <v>8</v>
      </c>
      <c r="D21" s="11">
        <f t="shared" si="0"/>
        <v>4</v>
      </c>
      <c r="E21" s="11">
        <v>14</v>
      </c>
      <c r="F21" s="12">
        <f t="shared" si="1"/>
        <v>7</v>
      </c>
      <c r="G21" s="11">
        <v>12</v>
      </c>
      <c r="H21" s="12">
        <f t="shared" si="2"/>
        <v>6</v>
      </c>
    </row>
    <row r="22" spans="1:8" x14ac:dyDescent="0.2">
      <c r="A22" s="5" t="s">
        <v>48</v>
      </c>
      <c r="B22" s="11">
        <v>1</v>
      </c>
      <c r="C22" s="11">
        <v>33</v>
      </c>
      <c r="D22" s="11">
        <f t="shared" si="0"/>
        <v>33</v>
      </c>
      <c r="E22" s="11"/>
      <c r="F22" s="12">
        <f t="shared" si="1"/>
        <v>0</v>
      </c>
      <c r="G22" s="11">
        <v>12</v>
      </c>
      <c r="H22" s="12">
        <f t="shared" si="2"/>
        <v>12</v>
      </c>
    </row>
    <row r="23" spans="1:8" x14ac:dyDescent="0.2">
      <c r="A23" s="3" t="s">
        <v>6</v>
      </c>
      <c r="B23" s="4">
        <v>5</v>
      </c>
      <c r="C23" s="4">
        <v>181</v>
      </c>
      <c r="D23" s="4">
        <f t="shared" si="0"/>
        <v>36.200000000000003</v>
      </c>
      <c r="E23" s="4">
        <v>37</v>
      </c>
      <c r="F23" s="2">
        <f t="shared" si="1"/>
        <v>7.4</v>
      </c>
      <c r="G23" s="4">
        <v>29</v>
      </c>
      <c r="H23" s="2">
        <f t="shared" si="2"/>
        <v>5.8</v>
      </c>
    </row>
    <row r="24" spans="1:8" x14ac:dyDescent="0.2">
      <c r="A24" s="3" t="s">
        <v>11</v>
      </c>
      <c r="B24" s="4">
        <v>1</v>
      </c>
      <c r="C24" s="4">
        <v>129</v>
      </c>
      <c r="D24" s="4">
        <f t="shared" si="0"/>
        <v>129</v>
      </c>
      <c r="E24" s="4">
        <v>6</v>
      </c>
      <c r="F24" s="2">
        <f t="shared" si="1"/>
        <v>6</v>
      </c>
      <c r="G24" s="4">
        <v>6</v>
      </c>
      <c r="H24" s="2">
        <f t="shared" si="2"/>
        <v>6</v>
      </c>
    </row>
    <row r="25" spans="1:8" x14ac:dyDescent="0.2">
      <c r="A25" s="3" t="s">
        <v>13</v>
      </c>
      <c r="B25" s="4">
        <v>1</v>
      </c>
      <c r="C25" s="4">
        <v>51</v>
      </c>
      <c r="D25" s="4">
        <f t="shared" si="0"/>
        <v>51</v>
      </c>
      <c r="E25" s="4">
        <v>31</v>
      </c>
      <c r="F25" s="2">
        <f t="shared" si="1"/>
        <v>31</v>
      </c>
      <c r="G25" s="4">
        <v>33</v>
      </c>
      <c r="H25" s="2">
        <f t="shared" si="2"/>
        <v>33</v>
      </c>
    </row>
    <row r="26" spans="1:8" x14ac:dyDescent="0.2">
      <c r="A26" s="3" t="s">
        <v>3</v>
      </c>
      <c r="B26" s="4">
        <v>1</v>
      </c>
      <c r="C26" s="4">
        <v>36</v>
      </c>
      <c r="D26" s="4">
        <f t="shared" si="0"/>
        <v>36</v>
      </c>
      <c r="E26" s="4">
        <v>3</v>
      </c>
      <c r="F26" s="2">
        <f t="shared" si="1"/>
        <v>3</v>
      </c>
      <c r="G26" s="4">
        <v>6</v>
      </c>
      <c r="H26" s="2">
        <f t="shared" si="2"/>
        <v>6</v>
      </c>
    </row>
    <row r="27" spans="1:8" x14ac:dyDescent="0.2">
      <c r="A27" s="3" t="s">
        <v>22</v>
      </c>
      <c r="B27" s="4">
        <v>1</v>
      </c>
      <c r="C27" s="4">
        <v>1</v>
      </c>
      <c r="D27" s="4">
        <f t="shared" si="0"/>
        <v>1</v>
      </c>
      <c r="E27" s="4"/>
      <c r="F27" s="2">
        <f t="shared" si="1"/>
        <v>0</v>
      </c>
      <c r="G27" s="4"/>
      <c r="H27" s="2">
        <f t="shared" si="2"/>
        <v>0</v>
      </c>
    </row>
    <row r="28" spans="1:8" x14ac:dyDescent="0.2">
      <c r="A28" s="3" t="s">
        <v>16</v>
      </c>
      <c r="B28" s="4">
        <v>10</v>
      </c>
      <c r="C28" s="4">
        <v>284</v>
      </c>
      <c r="D28" s="4">
        <f t="shared" si="0"/>
        <v>28.4</v>
      </c>
      <c r="E28" s="4">
        <v>62</v>
      </c>
      <c r="F28" s="2">
        <f t="shared" si="1"/>
        <v>6.2</v>
      </c>
      <c r="G28" s="4">
        <v>11</v>
      </c>
      <c r="H28" s="2">
        <f t="shared" si="2"/>
        <v>1.1000000000000001</v>
      </c>
    </row>
    <row r="29" spans="1:8" x14ac:dyDescent="0.2">
      <c r="A29" s="3" t="s">
        <v>5</v>
      </c>
      <c r="B29" s="4">
        <v>1</v>
      </c>
      <c r="C29" s="4">
        <v>38</v>
      </c>
      <c r="D29" s="4">
        <f t="shared" si="0"/>
        <v>38</v>
      </c>
      <c r="E29" s="4">
        <v>31</v>
      </c>
      <c r="F29" s="2">
        <f t="shared" si="1"/>
        <v>31</v>
      </c>
      <c r="G29" s="4">
        <v>13</v>
      </c>
      <c r="H29" s="2">
        <f t="shared" si="2"/>
        <v>13</v>
      </c>
    </row>
    <row r="30" spans="1:8" x14ac:dyDescent="0.2">
      <c r="A30" s="3" t="s">
        <v>7</v>
      </c>
      <c r="B30" s="4">
        <v>2</v>
      </c>
      <c r="C30" s="4">
        <v>59</v>
      </c>
      <c r="D30" s="4">
        <f t="shared" si="0"/>
        <v>29.5</v>
      </c>
      <c r="E30" s="4">
        <v>13</v>
      </c>
      <c r="F30" s="2">
        <f t="shared" si="1"/>
        <v>6.5</v>
      </c>
      <c r="G30" s="4">
        <v>29</v>
      </c>
      <c r="H30" s="2">
        <f t="shared" si="2"/>
        <v>14.5</v>
      </c>
    </row>
    <row r="31" spans="1:8" x14ac:dyDescent="0.2">
      <c r="A31" s="13" t="s">
        <v>15</v>
      </c>
      <c r="B31" s="14">
        <v>3</v>
      </c>
      <c r="C31" s="14">
        <f>(54)+SUM(C32:C41)</f>
        <v>207</v>
      </c>
      <c r="D31" s="14">
        <f>C31/B31</f>
        <v>69</v>
      </c>
      <c r="E31" s="14">
        <f>(8)+SUM(E32:E41)</f>
        <v>31</v>
      </c>
      <c r="F31" s="14">
        <f>E31/B31</f>
        <v>10.333333333333334</v>
      </c>
      <c r="G31" s="14">
        <f>(1)+SUM(G32:G41)</f>
        <v>6</v>
      </c>
      <c r="H31" s="14">
        <f>G31/B31</f>
        <v>2</v>
      </c>
    </row>
    <row r="32" spans="1:8" x14ac:dyDescent="0.2">
      <c r="A32" s="13" t="s">
        <v>24</v>
      </c>
      <c r="B32" s="14"/>
      <c r="C32" s="14"/>
      <c r="D32" s="14" t="s">
        <v>38</v>
      </c>
      <c r="E32" s="14"/>
      <c r="F32" s="14"/>
      <c r="G32" s="14"/>
      <c r="H32" s="14"/>
    </row>
    <row r="33" spans="1:8" x14ac:dyDescent="0.2">
      <c r="A33" s="13" t="s">
        <v>25</v>
      </c>
      <c r="B33" s="14"/>
      <c r="C33" s="14"/>
      <c r="D33" s="14" t="s">
        <v>38</v>
      </c>
      <c r="E33" s="14"/>
      <c r="F33" s="14"/>
      <c r="G33" s="14"/>
      <c r="H33" s="14"/>
    </row>
    <row r="34" spans="1:8" x14ac:dyDescent="0.2">
      <c r="A34" s="13" t="s">
        <v>26</v>
      </c>
      <c r="B34" s="14"/>
      <c r="C34" s="14">
        <v>20</v>
      </c>
      <c r="D34" s="14" t="s">
        <v>38</v>
      </c>
      <c r="E34" s="14">
        <v>7</v>
      </c>
      <c r="F34" s="14"/>
      <c r="G34" s="14"/>
      <c r="H34" s="14"/>
    </row>
    <row r="35" spans="1:8" x14ac:dyDescent="0.2">
      <c r="A35" s="13" t="s">
        <v>27</v>
      </c>
      <c r="B35" s="14"/>
      <c r="C35" s="14">
        <v>52</v>
      </c>
      <c r="D35" s="14" t="s">
        <v>38</v>
      </c>
      <c r="E35" s="14">
        <v>5</v>
      </c>
      <c r="F35" s="14"/>
      <c r="G35" s="14"/>
      <c r="H35" s="14"/>
    </row>
    <row r="36" spans="1:8" x14ac:dyDescent="0.2">
      <c r="A36" s="13" t="s">
        <v>28</v>
      </c>
      <c r="B36" s="14"/>
      <c r="C36" s="14">
        <v>9</v>
      </c>
      <c r="D36" s="14" t="s">
        <v>38</v>
      </c>
      <c r="E36" s="14"/>
      <c r="F36" s="14"/>
      <c r="G36" s="14"/>
      <c r="H36" s="14"/>
    </row>
    <row r="37" spans="1:8" x14ac:dyDescent="0.2">
      <c r="A37" s="13" t="s">
        <v>29</v>
      </c>
      <c r="B37" s="14"/>
      <c r="C37" s="14">
        <v>9</v>
      </c>
      <c r="D37" s="14" t="s">
        <v>38</v>
      </c>
      <c r="E37" s="14"/>
      <c r="F37" s="14"/>
      <c r="G37" s="14"/>
      <c r="H37" s="14"/>
    </row>
    <row r="38" spans="1:8" x14ac:dyDescent="0.2">
      <c r="A38" s="13" t="s">
        <v>30</v>
      </c>
      <c r="B38" s="14"/>
      <c r="C38" s="14">
        <v>26</v>
      </c>
      <c r="D38" s="14" t="s">
        <v>38</v>
      </c>
      <c r="E38" s="14">
        <v>6</v>
      </c>
      <c r="F38" s="14"/>
      <c r="G38" s="14">
        <v>1</v>
      </c>
      <c r="H38" s="14"/>
    </row>
    <row r="39" spans="1:8" x14ac:dyDescent="0.2">
      <c r="A39" s="13" t="s">
        <v>31</v>
      </c>
      <c r="B39" s="14"/>
      <c r="C39" s="14">
        <v>4</v>
      </c>
      <c r="D39" s="14" t="s">
        <v>38</v>
      </c>
      <c r="E39" s="14"/>
      <c r="F39" s="14"/>
      <c r="G39" s="14"/>
      <c r="H39" s="14"/>
    </row>
    <row r="40" spans="1:8" x14ac:dyDescent="0.2">
      <c r="A40" s="13" t="s">
        <v>32</v>
      </c>
      <c r="B40" s="14"/>
      <c r="C40" s="14">
        <v>10</v>
      </c>
      <c r="D40" s="14" t="s">
        <v>38</v>
      </c>
      <c r="E40" s="14">
        <v>1</v>
      </c>
      <c r="F40" s="14"/>
      <c r="G40" s="14"/>
      <c r="H40" s="14"/>
    </row>
    <row r="41" spans="1:8" x14ac:dyDescent="0.2">
      <c r="A41" s="15" t="s">
        <v>33</v>
      </c>
      <c r="B41" s="16"/>
      <c r="C41" s="16">
        <v>23</v>
      </c>
      <c r="D41" s="16" t="s">
        <v>38</v>
      </c>
      <c r="E41" s="16">
        <v>4</v>
      </c>
      <c r="F41" s="16"/>
      <c r="G41" s="16">
        <v>4</v>
      </c>
      <c r="H41" s="16"/>
    </row>
    <row r="42" spans="1:8" ht="17" thickBot="1" x14ac:dyDescent="0.25">
      <c r="A42" s="6" t="s">
        <v>4</v>
      </c>
      <c r="B42" s="7">
        <v>3</v>
      </c>
      <c r="C42" s="7">
        <v>196</v>
      </c>
      <c r="D42" s="7">
        <f>C42/B42</f>
        <v>65.333333333333329</v>
      </c>
      <c r="E42" s="7">
        <v>85</v>
      </c>
      <c r="F42" s="7">
        <f>E42/B42</f>
        <v>28.333333333333332</v>
      </c>
      <c r="G42" s="7">
        <v>48</v>
      </c>
      <c r="H42" s="7">
        <f>G42/B42</f>
        <v>16</v>
      </c>
    </row>
    <row r="43" spans="1:8" x14ac:dyDescent="0.2">
      <c r="A43" s="8" t="s">
        <v>34</v>
      </c>
      <c r="B43" s="9">
        <f>SUM(B2:B12,B23:B31,B42)</f>
        <v>80</v>
      </c>
      <c r="C43" s="9">
        <f>SUM(C2:C31)+C42</f>
        <v>4337</v>
      </c>
      <c r="D43" s="9">
        <f>C43/B43</f>
        <v>54.212499999999999</v>
      </c>
      <c r="E43" s="9">
        <f>SUM(E2:E31)+E42</f>
        <v>547</v>
      </c>
      <c r="F43" s="9">
        <f>E43/B43</f>
        <v>6.8375000000000004</v>
      </c>
      <c r="G43" s="9">
        <f>SUM(G2:G31)+G42</f>
        <v>692</v>
      </c>
      <c r="H43" s="9">
        <f>G43/B43</f>
        <v>8.65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C7AE-5A9F-DA47-AEF4-14E6F4921129}">
  <dimension ref="A1:D43"/>
  <sheetViews>
    <sheetView topLeftCell="A4" zoomScale="163" workbookViewId="0">
      <selection activeCell="F43" sqref="F43:I43"/>
    </sheetView>
  </sheetViews>
  <sheetFormatPr baseColWidth="10" defaultRowHeight="16" x14ac:dyDescent="0.2"/>
  <cols>
    <col min="1" max="1" width="34.6640625" bestFit="1" customWidth="1"/>
    <col min="2" max="2" width="4.83203125" bestFit="1" customWidth="1"/>
    <col min="3" max="3" width="19.83203125" bestFit="1" customWidth="1"/>
    <col min="4" max="4" width="21" bestFit="1" customWidth="1"/>
  </cols>
  <sheetData>
    <row r="1" spans="1:4" ht="17" thickBot="1" x14ac:dyDescent="0.25">
      <c r="A1" s="6" t="s">
        <v>0</v>
      </c>
      <c r="B1" s="6" t="s">
        <v>1</v>
      </c>
      <c r="C1" s="10" t="s">
        <v>35</v>
      </c>
      <c r="D1" s="10" t="s">
        <v>2</v>
      </c>
    </row>
    <row r="2" spans="1:4" x14ac:dyDescent="0.2">
      <c r="A2" s="1" t="s">
        <v>21</v>
      </c>
      <c r="B2" s="2">
        <v>1</v>
      </c>
      <c r="C2" s="2">
        <v>298</v>
      </c>
      <c r="D2" s="2">
        <f>C2/B2</f>
        <v>298</v>
      </c>
    </row>
    <row r="3" spans="1:4" x14ac:dyDescent="0.2">
      <c r="A3" s="3" t="s">
        <v>12</v>
      </c>
      <c r="B3" s="4">
        <v>2</v>
      </c>
      <c r="C3" s="4">
        <v>394</v>
      </c>
      <c r="D3" s="2">
        <f>C3/B3</f>
        <v>197</v>
      </c>
    </row>
    <row r="4" spans="1:4" x14ac:dyDescent="0.2">
      <c r="A4" s="3" t="s">
        <v>20</v>
      </c>
      <c r="B4" s="4">
        <v>1</v>
      </c>
      <c r="C4" s="4">
        <v>136</v>
      </c>
      <c r="D4" s="2">
        <f>C4/B4</f>
        <v>136</v>
      </c>
    </row>
    <row r="5" spans="1:4" x14ac:dyDescent="0.2">
      <c r="A5" s="3" t="s">
        <v>11</v>
      </c>
      <c r="B5" s="4">
        <v>1</v>
      </c>
      <c r="C5" s="4">
        <v>129</v>
      </c>
      <c r="D5" s="2">
        <f>C5/B5</f>
        <v>129</v>
      </c>
    </row>
    <row r="6" spans="1:4" x14ac:dyDescent="0.2">
      <c r="A6" s="3" t="s">
        <v>17</v>
      </c>
      <c r="B6" s="4">
        <v>4</v>
      </c>
      <c r="C6" s="4">
        <v>420</v>
      </c>
      <c r="D6" s="2">
        <f>C6/B6</f>
        <v>105</v>
      </c>
    </row>
    <row r="7" spans="1:4" x14ac:dyDescent="0.2">
      <c r="A7" s="3" t="s">
        <v>9</v>
      </c>
      <c r="B7" s="4">
        <v>1</v>
      </c>
      <c r="C7" s="4">
        <v>103</v>
      </c>
      <c r="D7" s="2">
        <f>C7/B7</f>
        <v>103</v>
      </c>
    </row>
    <row r="8" spans="1:4" x14ac:dyDescent="0.2">
      <c r="A8" s="3" t="s">
        <v>14</v>
      </c>
      <c r="B8" s="4">
        <v>11</v>
      </c>
      <c r="C8" s="4">
        <v>983</v>
      </c>
      <c r="D8" s="2">
        <f>C8/B8</f>
        <v>89.36363636363636</v>
      </c>
    </row>
    <row r="9" spans="1:4" x14ac:dyDescent="0.2">
      <c r="A9" s="13" t="s">
        <v>15</v>
      </c>
      <c r="B9" s="14">
        <v>3</v>
      </c>
      <c r="C9" s="14">
        <v>207</v>
      </c>
      <c r="D9" s="19">
        <f>C9/B9</f>
        <v>69</v>
      </c>
    </row>
    <row r="10" spans="1:4" x14ac:dyDescent="0.2">
      <c r="A10" s="3" t="s">
        <v>4</v>
      </c>
      <c r="B10" s="4">
        <v>3</v>
      </c>
      <c r="C10" s="4">
        <v>196</v>
      </c>
      <c r="D10" s="2">
        <f>C10/B10</f>
        <v>65.333333333333329</v>
      </c>
    </row>
    <row r="11" spans="1:4" x14ac:dyDescent="0.2">
      <c r="A11" s="3" t="s">
        <v>13</v>
      </c>
      <c r="B11" s="4">
        <v>1</v>
      </c>
      <c r="C11" s="4">
        <v>51</v>
      </c>
      <c r="D11" s="2">
        <f>C11/B11</f>
        <v>51</v>
      </c>
    </row>
    <row r="12" spans="1:4" x14ac:dyDescent="0.2">
      <c r="A12" s="3" t="s">
        <v>5</v>
      </c>
      <c r="B12" s="4">
        <v>1</v>
      </c>
      <c r="C12" s="4">
        <v>38</v>
      </c>
      <c r="D12" s="4">
        <f>C12/B12</f>
        <v>38</v>
      </c>
    </row>
    <row r="13" spans="1:4" x14ac:dyDescent="0.2">
      <c r="A13" s="3" t="s">
        <v>6</v>
      </c>
      <c r="B13" s="4">
        <v>5</v>
      </c>
      <c r="C13" s="4">
        <v>181</v>
      </c>
      <c r="D13" s="4">
        <f>C13/B13</f>
        <v>36.200000000000003</v>
      </c>
    </row>
    <row r="14" spans="1:4" x14ac:dyDescent="0.2">
      <c r="A14" s="3" t="s">
        <v>3</v>
      </c>
      <c r="B14" s="4">
        <v>1</v>
      </c>
      <c r="C14" s="4">
        <v>36</v>
      </c>
      <c r="D14" s="4">
        <f>C14/B14</f>
        <v>36</v>
      </c>
    </row>
    <row r="15" spans="1:4" x14ac:dyDescent="0.2">
      <c r="A15" s="5" t="s">
        <v>48</v>
      </c>
      <c r="B15" s="11">
        <v>1</v>
      </c>
      <c r="C15" s="11">
        <v>33</v>
      </c>
      <c r="D15" s="11">
        <f>C15/B15</f>
        <v>33</v>
      </c>
    </row>
    <row r="16" spans="1:4" x14ac:dyDescent="0.2">
      <c r="A16" s="3" t="s">
        <v>7</v>
      </c>
      <c r="B16" s="4">
        <v>2</v>
      </c>
      <c r="C16" s="4">
        <v>59</v>
      </c>
      <c r="D16" s="4">
        <f>C16/B16</f>
        <v>29.5</v>
      </c>
    </row>
    <row r="17" spans="1:4" x14ac:dyDescent="0.2">
      <c r="A17" s="5" t="s">
        <v>41</v>
      </c>
      <c r="B17" s="11">
        <v>6</v>
      </c>
      <c r="C17" s="11">
        <v>174</v>
      </c>
      <c r="D17" s="11">
        <f>C17/B17</f>
        <v>29</v>
      </c>
    </row>
    <row r="18" spans="1:4" x14ac:dyDescent="0.2">
      <c r="A18" s="3" t="s">
        <v>19</v>
      </c>
      <c r="B18" s="4">
        <v>7</v>
      </c>
      <c r="C18" s="4">
        <v>199</v>
      </c>
      <c r="D18" s="4">
        <f>C18/B18</f>
        <v>28.428571428571427</v>
      </c>
    </row>
    <row r="19" spans="1:4" x14ac:dyDescent="0.2">
      <c r="A19" s="3" t="s">
        <v>16</v>
      </c>
      <c r="B19" s="4">
        <v>10</v>
      </c>
      <c r="C19" s="4">
        <v>284</v>
      </c>
      <c r="D19" s="4">
        <f>C19/B19</f>
        <v>28.4</v>
      </c>
    </row>
    <row r="20" spans="1:4" x14ac:dyDescent="0.2">
      <c r="A20" s="5" t="s">
        <v>23</v>
      </c>
      <c r="B20" s="11">
        <v>1</v>
      </c>
      <c r="C20" s="11">
        <v>22</v>
      </c>
      <c r="D20" s="11">
        <f>C20/B20</f>
        <v>22</v>
      </c>
    </row>
    <row r="21" spans="1:4" x14ac:dyDescent="0.2">
      <c r="A21" s="5" t="s">
        <v>39</v>
      </c>
      <c r="B21" s="11">
        <v>20</v>
      </c>
      <c r="C21" s="11">
        <v>294</v>
      </c>
      <c r="D21" s="11">
        <f>C21/B21</f>
        <v>14.7</v>
      </c>
    </row>
    <row r="22" spans="1:4" x14ac:dyDescent="0.2">
      <c r="A22" s="5" t="s">
        <v>45</v>
      </c>
      <c r="B22" s="11">
        <v>4</v>
      </c>
      <c r="C22" s="11">
        <v>44</v>
      </c>
      <c r="D22" s="11">
        <f>C22/B22</f>
        <v>11</v>
      </c>
    </row>
    <row r="23" spans="1:4" x14ac:dyDescent="0.2">
      <c r="A23" s="3" t="s">
        <v>8</v>
      </c>
      <c r="B23" s="4">
        <v>1</v>
      </c>
      <c r="C23" s="4">
        <v>9</v>
      </c>
      <c r="D23" s="4">
        <f>C23/B23</f>
        <v>9</v>
      </c>
    </row>
    <row r="24" spans="1:4" x14ac:dyDescent="0.2">
      <c r="A24" s="5" t="s">
        <v>46</v>
      </c>
      <c r="B24" s="11">
        <v>1</v>
      </c>
      <c r="C24" s="11">
        <v>9</v>
      </c>
      <c r="D24" s="11">
        <f>C24/B24</f>
        <v>9</v>
      </c>
    </row>
    <row r="25" spans="1:4" x14ac:dyDescent="0.2">
      <c r="A25" s="3" t="s">
        <v>18</v>
      </c>
      <c r="B25" s="4">
        <v>1</v>
      </c>
      <c r="C25" s="4">
        <v>7</v>
      </c>
      <c r="D25" s="4">
        <f>C25/B25</f>
        <v>7</v>
      </c>
    </row>
    <row r="26" spans="1:4" x14ac:dyDescent="0.2">
      <c r="A26" s="3" t="s">
        <v>10</v>
      </c>
      <c r="B26" s="4">
        <v>3</v>
      </c>
      <c r="C26" s="4">
        <v>18</v>
      </c>
      <c r="D26" s="4">
        <f>C26/B26</f>
        <v>6</v>
      </c>
    </row>
    <row r="27" spans="1:4" x14ac:dyDescent="0.2">
      <c r="A27" s="5" t="s">
        <v>47</v>
      </c>
      <c r="B27" s="11">
        <v>2</v>
      </c>
      <c r="C27" s="11">
        <v>8</v>
      </c>
      <c r="D27" s="11">
        <f>C27/B27</f>
        <v>4</v>
      </c>
    </row>
    <row r="28" spans="1:4" x14ac:dyDescent="0.2">
      <c r="A28" s="5" t="s">
        <v>42</v>
      </c>
      <c r="B28" s="11">
        <v>1</v>
      </c>
      <c r="C28" s="11">
        <v>2</v>
      </c>
      <c r="D28" s="11">
        <f>C28/B28</f>
        <v>2</v>
      </c>
    </row>
    <row r="29" spans="1:4" x14ac:dyDescent="0.2">
      <c r="A29" s="5" t="s">
        <v>44</v>
      </c>
      <c r="B29" s="11">
        <v>1</v>
      </c>
      <c r="C29" s="11">
        <v>2</v>
      </c>
      <c r="D29" s="11">
        <f>C29/B29</f>
        <v>2</v>
      </c>
    </row>
    <row r="30" spans="1:4" x14ac:dyDescent="0.2">
      <c r="A30" s="3" t="s">
        <v>22</v>
      </c>
      <c r="B30" s="4">
        <v>1</v>
      </c>
      <c r="C30" s="4">
        <v>1</v>
      </c>
      <c r="D30" s="4">
        <f>C30/B30</f>
        <v>1</v>
      </c>
    </row>
    <row r="31" spans="1:4" x14ac:dyDescent="0.2">
      <c r="A31" s="5" t="s">
        <v>40</v>
      </c>
      <c r="B31" s="11">
        <v>1</v>
      </c>
      <c r="C31" s="11"/>
      <c r="D31" s="11">
        <f>C31/B31</f>
        <v>0</v>
      </c>
    </row>
    <row r="32" spans="1:4" x14ac:dyDescent="0.2">
      <c r="A32" s="5" t="s">
        <v>43</v>
      </c>
      <c r="B32" s="11">
        <v>2</v>
      </c>
      <c r="C32" s="11"/>
      <c r="D32" s="11">
        <f>C32/B32</f>
        <v>0</v>
      </c>
    </row>
    <row r="33" spans="1:4" x14ac:dyDescent="0.2">
      <c r="A33" s="13" t="s">
        <v>24</v>
      </c>
      <c r="B33" s="14"/>
      <c r="C33" s="14"/>
      <c r="D33" s="14"/>
    </row>
    <row r="34" spans="1:4" x14ac:dyDescent="0.2">
      <c r="A34" s="13" t="s">
        <v>25</v>
      </c>
      <c r="B34" s="14"/>
      <c r="C34" s="14"/>
      <c r="D34" s="14"/>
    </row>
    <row r="35" spans="1:4" x14ac:dyDescent="0.2">
      <c r="A35" s="13" t="s">
        <v>26</v>
      </c>
      <c r="B35" s="14"/>
      <c r="C35" s="14">
        <v>20</v>
      </c>
      <c r="D35" s="14"/>
    </row>
    <row r="36" spans="1:4" x14ac:dyDescent="0.2">
      <c r="A36" s="13" t="s">
        <v>27</v>
      </c>
      <c r="B36" s="14"/>
      <c r="C36" s="14">
        <v>52</v>
      </c>
      <c r="D36" s="14"/>
    </row>
    <row r="37" spans="1:4" x14ac:dyDescent="0.2">
      <c r="A37" s="13" t="s">
        <v>28</v>
      </c>
      <c r="B37" s="14"/>
      <c r="C37" s="14">
        <v>9</v>
      </c>
      <c r="D37" s="14"/>
    </row>
    <row r="38" spans="1:4" x14ac:dyDescent="0.2">
      <c r="A38" s="13" t="s">
        <v>29</v>
      </c>
      <c r="B38" s="14"/>
      <c r="C38" s="14">
        <v>9</v>
      </c>
      <c r="D38" s="14"/>
    </row>
    <row r="39" spans="1:4" x14ac:dyDescent="0.2">
      <c r="A39" s="13" t="s">
        <v>30</v>
      </c>
      <c r="B39" s="14"/>
      <c r="C39" s="14">
        <v>26</v>
      </c>
      <c r="D39" s="14"/>
    </row>
    <row r="40" spans="1:4" x14ac:dyDescent="0.2">
      <c r="A40" s="13" t="s">
        <v>31</v>
      </c>
      <c r="B40" s="14"/>
      <c r="C40" s="14">
        <v>4</v>
      </c>
      <c r="D40" s="14"/>
    </row>
    <row r="41" spans="1:4" x14ac:dyDescent="0.2">
      <c r="A41" s="15" t="s">
        <v>32</v>
      </c>
      <c r="B41" s="16"/>
      <c r="C41" s="16">
        <v>10</v>
      </c>
      <c r="D41" s="16"/>
    </row>
    <row r="42" spans="1:4" ht="17" thickBot="1" x14ac:dyDescent="0.25">
      <c r="A42" s="17" t="s">
        <v>33</v>
      </c>
      <c r="B42" s="18"/>
      <c r="C42" s="18">
        <v>23</v>
      </c>
      <c r="D42" s="18"/>
    </row>
    <row r="43" spans="1:4" x14ac:dyDescent="0.2">
      <c r="A43" s="20" t="s">
        <v>34</v>
      </c>
      <c r="B43" s="21">
        <f>SUM(B33:B42,B30,B25:B26,B23,B18:B19,B16,B21,B2:B14)</f>
        <v>80</v>
      </c>
      <c r="C43" s="21">
        <f>SUM(C2:C31)+C42</f>
        <v>4360</v>
      </c>
      <c r="D43" s="21">
        <f>C43/B43</f>
        <v>54.5</v>
      </c>
    </row>
  </sheetData>
  <sortState xmlns:xlrd2="http://schemas.microsoft.com/office/spreadsheetml/2017/richdata2" ref="A2:D42">
    <sortCondition descending="1" ref="D2:D42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76CC-5663-6D44-8C27-C7600DBEB11F}">
  <dimension ref="A1:D43"/>
  <sheetViews>
    <sheetView zoomScale="150" workbookViewId="0">
      <selection activeCell="D4" sqref="D4"/>
    </sheetView>
  </sheetViews>
  <sheetFormatPr baseColWidth="10" defaultRowHeight="16" x14ac:dyDescent="0.2"/>
  <cols>
    <col min="1" max="1" width="34.5" bestFit="1" customWidth="1"/>
    <col min="2" max="2" width="4.83203125" bestFit="1" customWidth="1"/>
    <col min="3" max="3" width="16" bestFit="1" customWidth="1"/>
    <col min="4" max="4" width="20.5" bestFit="1" customWidth="1"/>
  </cols>
  <sheetData>
    <row r="1" spans="1:4" ht="17" thickBot="1" x14ac:dyDescent="0.25">
      <c r="A1" s="6" t="s">
        <v>0</v>
      </c>
      <c r="B1" s="6" t="s">
        <v>1</v>
      </c>
      <c r="C1" s="10" t="s">
        <v>36</v>
      </c>
      <c r="D1" s="10" t="s">
        <v>2</v>
      </c>
    </row>
    <row r="2" spans="1:4" x14ac:dyDescent="0.2">
      <c r="A2" s="1" t="s">
        <v>13</v>
      </c>
      <c r="B2" s="2">
        <v>1</v>
      </c>
      <c r="C2" s="2">
        <v>31</v>
      </c>
      <c r="D2" s="2">
        <f>C2/B2</f>
        <v>31</v>
      </c>
    </row>
    <row r="3" spans="1:4" x14ac:dyDescent="0.2">
      <c r="A3" s="3" t="s">
        <v>5</v>
      </c>
      <c r="B3" s="4">
        <v>1</v>
      </c>
      <c r="C3" s="4">
        <v>31</v>
      </c>
      <c r="D3" s="2">
        <f>C3/B3</f>
        <v>31</v>
      </c>
    </row>
    <row r="4" spans="1:4" x14ac:dyDescent="0.2">
      <c r="A4" s="3" t="s">
        <v>4</v>
      </c>
      <c r="B4" s="4">
        <v>3</v>
      </c>
      <c r="C4" s="4">
        <v>85</v>
      </c>
      <c r="D4" s="2">
        <f>C4/B4</f>
        <v>28.333333333333332</v>
      </c>
    </row>
    <row r="5" spans="1:4" x14ac:dyDescent="0.2">
      <c r="A5" s="3" t="s">
        <v>21</v>
      </c>
      <c r="B5" s="4">
        <v>1</v>
      </c>
      <c r="C5" s="4">
        <v>28</v>
      </c>
      <c r="D5" s="2">
        <f>C5/B5</f>
        <v>28</v>
      </c>
    </row>
    <row r="6" spans="1:4" x14ac:dyDescent="0.2">
      <c r="A6" s="5" t="s">
        <v>46</v>
      </c>
      <c r="B6" s="11">
        <v>1</v>
      </c>
      <c r="C6" s="11">
        <v>20</v>
      </c>
      <c r="D6" s="12">
        <f>C6/B6</f>
        <v>20</v>
      </c>
    </row>
    <row r="7" spans="1:4" x14ac:dyDescent="0.2">
      <c r="A7" s="3" t="s">
        <v>12</v>
      </c>
      <c r="B7" s="4">
        <v>2</v>
      </c>
      <c r="C7" s="4">
        <v>39</v>
      </c>
      <c r="D7" s="2">
        <f>C7/B7</f>
        <v>19.5</v>
      </c>
    </row>
    <row r="8" spans="1:4" x14ac:dyDescent="0.2">
      <c r="A8" s="3" t="s">
        <v>9</v>
      </c>
      <c r="B8" s="4">
        <v>1</v>
      </c>
      <c r="C8" s="4">
        <v>12</v>
      </c>
      <c r="D8" s="2">
        <f>C8/B8</f>
        <v>12</v>
      </c>
    </row>
    <row r="9" spans="1:4" x14ac:dyDescent="0.2">
      <c r="A9" s="13" t="s">
        <v>15</v>
      </c>
      <c r="B9" s="14">
        <v>3</v>
      </c>
      <c r="C9" s="14">
        <v>31</v>
      </c>
      <c r="D9" s="19">
        <f>C9/B9</f>
        <v>10.333333333333334</v>
      </c>
    </row>
    <row r="10" spans="1:4" x14ac:dyDescent="0.2">
      <c r="A10" s="3" t="s">
        <v>17</v>
      </c>
      <c r="B10" s="4">
        <v>4</v>
      </c>
      <c r="C10" s="4">
        <v>38</v>
      </c>
      <c r="D10" s="2">
        <f>C10/B10</f>
        <v>9.5</v>
      </c>
    </row>
    <row r="11" spans="1:4" x14ac:dyDescent="0.2">
      <c r="A11" s="3" t="s">
        <v>6</v>
      </c>
      <c r="B11" s="4">
        <v>5</v>
      </c>
      <c r="C11" s="4">
        <v>37</v>
      </c>
      <c r="D11" s="2">
        <f>C11/B11</f>
        <v>7.4</v>
      </c>
    </row>
    <row r="12" spans="1:4" x14ac:dyDescent="0.2">
      <c r="A12" s="5" t="s">
        <v>47</v>
      </c>
      <c r="B12" s="11">
        <v>2</v>
      </c>
      <c r="C12" s="11">
        <v>14</v>
      </c>
      <c r="D12" s="12">
        <f>C12/B12</f>
        <v>7</v>
      </c>
    </row>
    <row r="13" spans="1:4" x14ac:dyDescent="0.2">
      <c r="A13" s="3" t="s">
        <v>7</v>
      </c>
      <c r="B13" s="4">
        <v>2</v>
      </c>
      <c r="C13" s="4">
        <v>13</v>
      </c>
      <c r="D13" s="2">
        <f>C13/B13</f>
        <v>6.5</v>
      </c>
    </row>
    <row r="14" spans="1:4" x14ac:dyDescent="0.2">
      <c r="A14" s="3" t="s">
        <v>16</v>
      </c>
      <c r="B14" s="4">
        <v>10</v>
      </c>
      <c r="C14" s="4">
        <v>62</v>
      </c>
      <c r="D14" s="2">
        <f>C14/B14</f>
        <v>6.2</v>
      </c>
    </row>
    <row r="15" spans="1:4" x14ac:dyDescent="0.2">
      <c r="A15" s="3" t="s">
        <v>11</v>
      </c>
      <c r="B15" s="4">
        <v>1</v>
      </c>
      <c r="C15" s="4">
        <v>6</v>
      </c>
      <c r="D15" s="2">
        <f>C15/B15</f>
        <v>6</v>
      </c>
    </row>
    <row r="16" spans="1:4" x14ac:dyDescent="0.2">
      <c r="A16" s="5" t="s">
        <v>41</v>
      </c>
      <c r="B16" s="11">
        <v>6</v>
      </c>
      <c r="C16" s="11">
        <v>26</v>
      </c>
      <c r="D16" s="12">
        <f>C16/B16</f>
        <v>4.333333333333333</v>
      </c>
    </row>
    <row r="17" spans="1:4" x14ac:dyDescent="0.2">
      <c r="A17" s="5" t="s">
        <v>39</v>
      </c>
      <c r="B17" s="11">
        <v>20</v>
      </c>
      <c r="C17" s="11">
        <v>62</v>
      </c>
      <c r="D17" s="12">
        <f>C17/B17</f>
        <v>3.1</v>
      </c>
    </row>
    <row r="18" spans="1:4" x14ac:dyDescent="0.2">
      <c r="A18" s="3" t="s">
        <v>18</v>
      </c>
      <c r="B18" s="4">
        <v>1</v>
      </c>
      <c r="C18" s="4">
        <v>3</v>
      </c>
      <c r="D18" s="2">
        <f>C18/B18</f>
        <v>3</v>
      </c>
    </row>
    <row r="19" spans="1:4" x14ac:dyDescent="0.2">
      <c r="A19" s="3" t="s">
        <v>3</v>
      </c>
      <c r="B19" s="4">
        <v>1</v>
      </c>
      <c r="C19" s="4">
        <v>3</v>
      </c>
      <c r="D19" s="2">
        <f>C19/B19</f>
        <v>3</v>
      </c>
    </row>
    <row r="20" spans="1:4" x14ac:dyDescent="0.2">
      <c r="A20" s="3" t="s">
        <v>8</v>
      </c>
      <c r="B20" s="4">
        <v>1</v>
      </c>
      <c r="C20" s="4">
        <v>2</v>
      </c>
      <c r="D20" s="2">
        <f>C20/B20</f>
        <v>2</v>
      </c>
    </row>
    <row r="21" spans="1:4" x14ac:dyDescent="0.2">
      <c r="A21" s="5" t="s">
        <v>42</v>
      </c>
      <c r="B21" s="11">
        <v>1</v>
      </c>
      <c r="C21" s="11">
        <v>2</v>
      </c>
      <c r="D21" s="12">
        <f>C21/B21</f>
        <v>2</v>
      </c>
    </row>
    <row r="22" spans="1:4" x14ac:dyDescent="0.2">
      <c r="A22" s="3" t="s">
        <v>10</v>
      </c>
      <c r="B22" s="4">
        <v>3</v>
      </c>
      <c r="C22" s="4">
        <v>1</v>
      </c>
      <c r="D22" s="2">
        <f>C22/B22</f>
        <v>0.33333333333333331</v>
      </c>
    </row>
    <row r="23" spans="1:4" x14ac:dyDescent="0.2">
      <c r="A23" s="3" t="s">
        <v>19</v>
      </c>
      <c r="B23" s="4">
        <v>7</v>
      </c>
      <c r="C23" s="4">
        <v>1</v>
      </c>
      <c r="D23" s="2">
        <f>C23/B23</f>
        <v>0.14285714285714285</v>
      </c>
    </row>
    <row r="24" spans="1:4" x14ac:dyDescent="0.2">
      <c r="A24" s="3" t="s">
        <v>14</v>
      </c>
      <c r="B24" s="4">
        <v>11</v>
      </c>
      <c r="C24" s="4"/>
      <c r="D24" s="2">
        <f>C24/B24</f>
        <v>0</v>
      </c>
    </row>
    <row r="25" spans="1:4" x14ac:dyDescent="0.2">
      <c r="A25" s="3" t="s">
        <v>20</v>
      </c>
      <c r="B25" s="4">
        <v>1</v>
      </c>
      <c r="C25" s="4">
        <v>0</v>
      </c>
      <c r="D25" s="2">
        <f>C25/B25</f>
        <v>0</v>
      </c>
    </row>
    <row r="26" spans="1:4" x14ac:dyDescent="0.2">
      <c r="A26" s="5" t="s">
        <v>23</v>
      </c>
      <c r="B26" s="11">
        <v>1</v>
      </c>
      <c r="C26" s="11"/>
      <c r="D26" s="12">
        <f>C26/B26</f>
        <v>0</v>
      </c>
    </row>
    <row r="27" spans="1:4" x14ac:dyDescent="0.2">
      <c r="A27" s="5" t="s">
        <v>40</v>
      </c>
      <c r="B27" s="11">
        <v>1</v>
      </c>
      <c r="C27" s="11"/>
      <c r="D27" s="12">
        <f>C27/B27</f>
        <v>0</v>
      </c>
    </row>
    <row r="28" spans="1:4" x14ac:dyDescent="0.2">
      <c r="A28" s="5" t="s">
        <v>43</v>
      </c>
      <c r="B28" s="11">
        <v>2</v>
      </c>
      <c r="C28" s="11"/>
      <c r="D28" s="12">
        <f>C28/B28</f>
        <v>0</v>
      </c>
    </row>
    <row r="29" spans="1:4" x14ac:dyDescent="0.2">
      <c r="A29" s="5" t="s">
        <v>44</v>
      </c>
      <c r="B29" s="11">
        <v>1</v>
      </c>
      <c r="C29" s="11"/>
      <c r="D29" s="12">
        <f>C29/B29</f>
        <v>0</v>
      </c>
    </row>
    <row r="30" spans="1:4" x14ac:dyDescent="0.2">
      <c r="A30" s="5" t="s">
        <v>45</v>
      </c>
      <c r="B30" s="11">
        <v>4</v>
      </c>
      <c r="C30" s="11"/>
      <c r="D30" s="12">
        <f>C30/B30</f>
        <v>0</v>
      </c>
    </row>
    <row r="31" spans="1:4" x14ac:dyDescent="0.2">
      <c r="A31" s="5" t="s">
        <v>48</v>
      </c>
      <c r="B31" s="11">
        <v>1</v>
      </c>
      <c r="C31" s="11"/>
      <c r="D31" s="12">
        <f>C31/B31</f>
        <v>0</v>
      </c>
    </row>
    <row r="32" spans="1:4" x14ac:dyDescent="0.2">
      <c r="A32" s="3" t="s">
        <v>22</v>
      </c>
      <c r="B32" s="4">
        <v>1</v>
      </c>
      <c r="C32" s="4"/>
      <c r="D32" s="2">
        <f>C32/B32</f>
        <v>0</v>
      </c>
    </row>
    <row r="33" spans="1:4" x14ac:dyDescent="0.2">
      <c r="A33" s="13" t="s">
        <v>24</v>
      </c>
      <c r="B33" s="14"/>
      <c r="C33" s="14"/>
      <c r="D33" s="19"/>
    </row>
    <row r="34" spans="1:4" x14ac:dyDescent="0.2">
      <c r="A34" s="13" t="s">
        <v>25</v>
      </c>
      <c r="B34" s="14"/>
      <c r="C34" s="14"/>
      <c r="D34" s="19"/>
    </row>
    <row r="35" spans="1:4" x14ac:dyDescent="0.2">
      <c r="A35" s="13" t="s">
        <v>26</v>
      </c>
      <c r="B35" s="14"/>
      <c r="C35" s="14">
        <v>7</v>
      </c>
      <c r="D35" s="19"/>
    </row>
    <row r="36" spans="1:4" x14ac:dyDescent="0.2">
      <c r="A36" s="13" t="s">
        <v>27</v>
      </c>
      <c r="B36" s="14"/>
      <c r="C36" s="14">
        <v>5</v>
      </c>
      <c r="D36" s="19"/>
    </row>
    <row r="37" spans="1:4" x14ac:dyDescent="0.2">
      <c r="A37" s="13" t="s">
        <v>28</v>
      </c>
      <c r="B37" s="14"/>
      <c r="C37" s="14"/>
      <c r="D37" s="19"/>
    </row>
    <row r="38" spans="1:4" x14ac:dyDescent="0.2">
      <c r="A38" s="13" t="s">
        <v>29</v>
      </c>
      <c r="B38" s="14"/>
      <c r="C38" s="14"/>
      <c r="D38" s="19"/>
    </row>
    <row r="39" spans="1:4" x14ac:dyDescent="0.2">
      <c r="A39" s="13" t="s">
        <v>30</v>
      </c>
      <c r="B39" s="14"/>
      <c r="C39" s="14">
        <v>6</v>
      </c>
      <c r="D39" s="19"/>
    </row>
    <row r="40" spans="1:4" x14ac:dyDescent="0.2">
      <c r="A40" s="13" t="s">
        <v>31</v>
      </c>
      <c r="B40" s="14"/>
      <c r="C40" s="14"/>
      <c r="D40" s="19"/>
    </row>
    <row r="41" spans="1:4" x14ac:dyDescent="0.2">
      <c r="A41" s="15" t="s">
        <v>32</v>
      </c>
      <c r="B41" s="16"/>
      <c r="C41" s="16">
        <v>1</v>
      </c>
      <c r="D41" s="19"/>
    </row>
    <row r="42" spans="1:4" ht="17" thickBot="1" x14ac:dyDescent="0.25">
      <c r="A42" s="17" t="s">
        <v>33</v>
      </c>
      <c r="B42" s="18"/>
      <c r="C42" s="18">
        <v>4</v>
      </c>
      <c r="D42" s="18"/>
    </row>
    <row r="43" spans="1:4" x14ac:dyDescent="0.2">
      <c r="A43" s="8" t="s">
        <v>34</v>
      </c>
      <c r="B43" s="9">
        <v>80</v>
      </c>
      <c r="C43" s="9">
        <f>SUM(C2:C31)+C42</f>
        <v>551</v>
      </c>
      <c r="D43" s="21">
        <f>C43/B43</f>
        <v>6.8875000000000002</v>
      </c>
    </row>
  </sheetData>
  <sortState xmlns:xlrd2="http://schemas.microsoft.com/office/spreadsheetml/2017/richdata2" ref="A2:D42">
    <sortCondition descending="1" ref="D42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3278-16D3-AC43-8EA5-1C67DD605269}">
  <dimension ref="A1:D43"/>
  <sheetViews>
    <sheetView zoomScale="150" workbookViewId="0">
      <selection activeCell="F43" sqref="F43:I43"/>
    </sheetView>
  </sheetViews>
  <sheetFormatPr baseColWidth="10" defaultRowHeight="16" x14ac:dyDescent="0.2"/>
  <cols>
    <col min="1" max="1" width="34.5" bestFit="1" customWidth="1"/>
    <col min="2" max="2" width="4.83203125" bestFit="1" customWidth="1"/>
    <col min="3" max="3" width="19.1640625" bestFit="1" customWidth="1"/>
    <col min="4" max="4" width="20.5" bestFit="1" customWidth="1"/>
  </cols>
  <sheetData>
    <row r="1" spans="1:4" ht="17" thickBot="1" x14ac:dyDescent="0.25">
      <c r="A1" s="6" t="s">
        <v>0</v>
      </c>
      <c r="B1" s="6" t="s">
        <v>1</v>
      </c>
      <c r="C1" s="10" t="s">
        <v>37</v>
      </c>
      <c r="D1" s="10" t="s">
        <v>2</v>
      </c>
    </row>
    <row r="2" spans="1:4" x14ac:dyDescent="0.2">
      <c r="A2" s="1" t="s">
        <v>13</v>
      </c>
      <c r="B2" s="2">
        <v>1</v>
      </c>
      <c r="C2" s="2">
        <v>33</v>
      </c>
      <c r="D2" s="2">
        <f>C2/B2</f>
        <v>33</v>
      </c>
    </row>
    <row r="3" spans="1:4" x14ac:dyDescent="0.2">
      <c r="A3" s="5" t="s">
        <v>46</v>
      </c>
      <c r="B3" s="11">
        <v>1</v>
      </c>
      <c r="C3" s="11">
        <v>28</v>
      </c>
      <c r="D3" s="12">
        <f>C3/B3</f>
        <v>28</v>
      </c>
    </row>
    <row r="4" spans="1:4" x14ac:dyDescent="0.2">
      <c r="A4" s="5" t="s">
        <v>45</v>
      </c>
      <c r="B4" s="11">
        <v>4</v>
      </c>
      <c r="C4" s="11">
        <v>78</v>
      </c>
      <c r="D4" s="12">
        <f>C4/B4</f>
        <v>19.5</v>
      </c>
    </row>
    <row r="5" spans="1:4" x14ac:dyDescent="0.2">
      <c r="A5" s="5" t="s">
        <v>44</v>
      </c>
      <c r="B5" s="11">
        <v>1</v>
      </c>
      <c r="C5" s="11">
        <v>17</v>
      </c>
      <c r="D5" s="12">
        <f>C5/B5</f>
        <v>17</v>
      </c>
    </row>
    <row r="6" spans="1:4" x14ac:dyDescent="0.2">
      <c r="A6" s="3" t="s">
        <v>4</v>
      </c>
      <c r="B6" s="4">
        <v>3</v>
      </c>
      <c r="C6" s="4">
        <v>48</v>
      </c>
      <c r="D6" s="2">
        <f>C6/B6</f>
        <v>16</v>
      </c>
    </row>
    <row r="7" spans="1:4" x14ac:dyDescent="0.2">
      <c r="A7" s="3" t="s">
        <v>7</v>
      </c>
      <c r="B7" s="4">
        <v>2</v>
      </c>
      <c r="C7" s="4">
        <v>29</v>
      </c>
      <c r="D7" s="2">
        <f>C7/B7</f>
        <v>14.5</v>
      </c>
    </row>
    <row r="8" spans="1:4" x14ac:dyDescent="0.2">
      <c r="A8" s="3" t="s">
        <v>5</v>
      </c>
      <c r="B8" s="4">
        <v>1</v>
      </c>
      <c r="C8" s="4">
        <v>13</v>
      </c>
      <c r="D8" s="2">
        <f>C8/B8</f>
        <v>13</v>
      </c>
    </row>
    <row r="9" spans="1:4" x14ac:dyDescent="0.2">
      <c r="A9" s="3" t="s">
        <v>18</v>
      </c>
      <c r="B9" s="4">
        <v>1</v>
      </c>
      <c r="C9" s="4">
        <v>12</v>
      </c>
      <c r="D9" s="2">
        <f>C9/B9</f>
        <v>12</v>
      </c>
    </row>
    <row r="10" spans="1:4" x14ac:dyDescent="0.2">
      <c r="A10" s="5" t="s">
        <v>48</v>
      </c>
      <c r="B10" s="11">
        <v>1</v>
      </c>
      <c r="C10" s="11">
        <v>12</v>
      </c>
      <c r="D10" s="12">
        <f>C10/B10</f>
        <v>12</v>
      </c>
    </row>
    <row r="11" spans="1:4" x14ac:dyDescent="0.2">
      <c r="A11" s="3" t="s">
        <v>8</v>
      </c>
      <c r="B11" s="4">
        <v>1</v>
      </c>
      <c r="C11" s="4">
        <v>10</v>
      </c>
      <c r="D11" s="2">
        <f>C11/B11</f>
        <v>10</v>
      </c>
    </row>
    <row r="12" spans="1:4" x14ac:dyDescent="0.2">
      <c r="A12" s="5" t="s">
        <v>42</v>
      </c>
      <c r="B12" s="11">
        <v>1</v>
      </c>
      <c r="C12" s="11">
        <v>10</v>
      </c>
      <c r="D12" s="12">
        <f>C12/B12</f>
        <v>10</v>
      </c>
    </row>
    <row r="13" spans="1:4" x14ac:dyDescent="0.2">
      <c r="A13" s="5" t="s">
        <v>39</v>
      </c>
      <c r="B13" s="11">
        <v>20</v>
      </c>
      <c r="C13" s="11">
        <v>189</v>
      </c>
      <c r="D13" s="12">
        <f>C13/B13</f>
        <v>9.4499999999999993</v>
      </c>
    </row>
    <row r="14" spans="1:4" x14ac:dyDescent="0.2">
      <c r="A14" s="3" t="s">
        <v>14</v>
      </c>
      <c r="B14" s="4">
        <v>11</v>
      </c>
      <c r="C14" s="4">
        <v>68</v>
      </c>
      <c r="D14" s="2">
        <f>C14/B14</f>
        <v>6.1818181818181817</v>
      </c>
    </row>
    <row r="15" spans="1:4" x14ac:dyDescent="0.2">
      <c r="A15" s="3" t="s">
        <v>20</v>
      </c>
      <c r="B15" s="4">
        <v>1</v>
      </c>
      <c r="C15" s="4">
        <v>6</v>
      </c>
      <c r="D15" s="2">
        <f>C15/B15</f>
        <v>6</v>
      </c>
    </row>
    <row r="16" spans="1:4" x14ac:dyDescent="0.2">
      <c r="A16" s="5" t="s">
        <v>47</v>
      </c>
      <c r="B16" s="11">
        <v>2</v>
      </c>
      <c r="C16" s="11">
        <v>12</v>
      </c>
      <c r="D16" s="12">
        <f>C16/B16</f>
        <v>6</v>
      </c>
    </row>
    <row r="17" spans="1:4" x14ac:dyDescent="0.2">
      <c r="A17" s="3" t="s">
        <v>11</v>
      </c>
      <c r="B17" s="4">
        <v>1</v>
      </c>
      <c r="C17" s="4">
        <v>6</v>
      </c>
      <c r="D17" s="2">
        <f>C17/B17</f>
        <v>6</v>
      </c>
    </row>
    <row r="18" spans="1:4" x14ac:dyDescent="0.2">
      <c r="A18" s="3" t="s">
        <v>3</v>
      </c>
      <c r="B18" s="4">
        <v>1</v>
      </c>
      <c r="C18" s="4">
        <v>6</v>
      </c>
      <c r="D18" s="2">
        <f>C18/B18</f>
        <v>6</v>
      </c>
    </row>
    <row r="19" spans="1:4" x14ac:dyDescent="0.2">
      <c r="A19" s="3" t="s">
        <v>6</v>
      </c>
      <c r="B19" s="4">
        <v>5</v>
      </c>
      <c r="C19" s="4">
        <v>29</v>
      </c>
      <c r="D19" s="2">
        <f>C19/B19</f>
        <v>5.8</v>
      </c>
    </row>
    <row r="20" spans="1:4" x14ac:dyDescent="0.2">
      <c r="A20" s="3" t="s">
        <v>12</v>
      </c>
      <c r="B20" s="4">
        <v>2</v>
      </c>
      <c r="C20" s="4">
        <v>10</v>
      </c>
      <c r="D20" s="2">
        <f>C20/B20</f>
        <v>5</v>
      </c>
    </row>
    <row r="21" spans="1:4" x14ac:dyDescent="0.2">
      <c r="A21" s="5" t="s">
        <v>41</v>
      </c>
      <c r="B21" s="11">
        <v>6</v>
      </c>
      <c r="C21" s="11">
        <v>29</v>
      </c>
      <c r="D21" s="12">
        <f>C21/B21</f>
        <v>4.833333333333333</v>
      </c>
    </row>
    <row r="22" spans="1:4" x14ac:dyDescent="0.2">
      <c r="A22" s="3" t="s">
        <v>17</v>
      </c>
      <c r="B22" s="4">
        <v>4</v>
      </c>
      <c r="C22" s="4">
        <v>13</v>
      </c>
      <c r="D22" s="2">
        <f>C22/B22</f>
        <v>3.25</v>
      </c>
    </row>
    <row r="23" spans="1:4" x14ac:dyDescent="0.2">
      <c r="A23" s="3" t="s">
        <v>21</v>
      </c>
      <c r="B23" s="4">
        <v>1</v>
      </c>
      <c r="C23" s="4">
        <v>3</v>
      </c>
      <c r="D23" s="2">
        <f>C23/B23</f>
        <v>3</v>
      </c>
    </row>
    <row r="24" spans="1:4" x14ac:dyDescent="0.2">
      <c r="A24" s="5" t="s">
        <v>23</v>
      </c>
      <c r="B24" s="11">
        <v>1</v>
      </c>
      <c r="C24" s="11">
        <v>3</v>
      </c>
      <c r="D24" s="12">
        <f>C24/B24</f>
        <v>3</v>
      </c>
    </row>
    <row r="25" spans="1:4" x14ac:dyDescent="0.2">
      <c r="A25" s="3" t="s">
        <v>9</v>
      </c>
      <c r="B25" s="4">
        <v>1</v>
      </c>
      <c r="C25" s="4">
        <v>2</v>
      </c>
      <c r="D25" s="2">
        <f>C25/B25</f>
        <v>2</v>
      </c>
    </row>
    <row r="26" spans="1:4" x14ac:dyDescent="0.2">
      <c r="A26" s="13" t="s">
        <v>15</v>
      </c>
      <c r="B26" s="14">
        <v>3</v>
      </c>
      <c r="C26" s="14">
        <v>6</v>
      </c>
      <c r="D26" s="19">
        <f>C26/B26</f>
        <v>2</v>
      </c>
    </row>
    <row r="27" spans="1:4" x14ac:dyDescent="0.2">
      <c r="A27" s="3" t="s">
        <v>19</v>
      </c>
      <c r="B27" s="4">
        <v>7</v>
      </c>
      <c r="C27" s="4">
        <v>9</v>
      </c>
      <c r="D27" s="2">
        <f>C27/B27</f>
        <v>1.2857142857142858</v>
      </c>
    </row>
    <row r="28" spans="1:4" x14ac:dyDescent="0.2">
      <c r="A28" s="3" t="s">
        <v>16</v>
      </c>
      <c r="B28" s="4">
        <v>10</v>
      </c>
      <c r="C28" s="4">
        <v>11</v>
      </c>
      <c r="D28" s="2">
        <f>C28/B28</f>
        <v>1.1000000000000001</v>
      </c>
    </row>
    <row r="29" spans="1:4" x14ac:dyDescent="0.2">
      <c r="A29" s="3" t="s">
        <v>10</v>
      </c>
      <c r="B29" s="4">
        <v>3</v>
      </c>
      <c r="C29" s="4"/>
      <c r="D29" s="2">
        <f>C29/B29</f>
        <v>0</v>
      </c>
    </row>
    <row r="30" spans="1:4" x14ac:dyDescent="0.2">
      <c r="A30" s="5" t="s">
        <v>40</v>
      </c>
      <c r="B30" s="11">
        <v>1</v>
      </c>
      <c r="C30" s="11"/>
      <c r="D30" s="12">
        <f>C30/B30</f>
        <v>0</v>
      </c>
    </row>
    <row r="31" spans="1:4" x14ac:dyDescent="0.2">
      <c r="A31" s="5" t="s">
        <v>43</v>
      </c>
      <c r="B31" s="11">
        <v>2</v>
      </c>
      <c r="C31" s="11"/>
      <c r="D31" s="12">
        <f>C31/B31</f>
        <v>0</v>
      </c>
    </row>
    <row r="32" spans="1:4" x14ac:dyDescent="0.2">
      <c r="A32" s="3" t="s">
        <v>22</v>
      </c>
      <c r="B32" s="4">
        <v>1</v>
      </c>
      <c r="C32" s="4"/>
      <c r="D32" s="2">
        <f>C32/B32</f>
        <v>0</v>
      </c>
    </row>
    <row r="33" spans="1:4" x14ac:dyDescent="0.2">
      <c r="A33" s="13" t="s">
        <v>24</v>
      </c>
      <c r="B33" s="14"/>
      <c r="C33" s="14"/>
      <c r="D33" s="19"/>
    </row>
    <row r="34" spans="1:4" x14ac:dyDescent="0.2">
      <c r="A34" s="13" t="s">
        <v>25</v>
      </c>
      <c r="B34" s="14"/>
      <c r="C34" s="14"/>
      <c r="D34" s="19"/>
    </row>
    <row r="35" spans="1:4" x14ac:dyDescent="0.2">
      <c r="A35" s="13" t="s">
        <v>26</v>
      </c>
      <c r="B35" s="14"/>
      <c r="C35" s="14"/>
      <c r="D35" s="19"/>
    </row>
    <row r="36" spans="1:4" x14ac:dyDescent="0.2">
      <c r="A36" s="13" t="s">
        <v>27</v>
      </c>
      <c r="B36" s="14"/>
      <c r="C36" s="14"/>
      <c r="D36" s="19"/>
    </row>
    <row r="37" spans="1:4" x14ac:dyDescent="0.2">
      <c r="A37" s="13" t="s">
        <v>28</v>
      </c>
      <c r="B37" s="14"/>
      <c r="C37" s="14"/>
      <c r="D37" s="19"/>
    </row>
    <row r="38" spans="1:4" x14ac:dyDescent="0.2">
      <c r="A38" s="13" t="s">
        <v>29</v>
      </c>
      <c r="B38" s="14"/>
      <c r="C38" s="14"/>
      <c r="D38" s="19"/>
    </row>
    <row r="39" spans="1:4" x14ac:dyDescent="0.2">
      <c r="A39" s="13" t="s">
        <v>30</v>
      </c>
      <c r="B39" s="14"/>
      <c r="C39" s="14">
        <v>1</v>
      </c>
      <c r="D39" s="19"/>
    </row>
    <row r="40" spans="1:4" x14ac:dyDescent="0.2">
      <c r="A40" s="13" t="s">
        <v>31</v>
      </c>
      <c r="B40" s="14"/>
      <c r="C40" s="14"/>
      <c r="D40" s="19"/>
    </row>
    <row r="41" spans="1:4" x14ac:dyDescent="0.2">
      <c r="A41" s="15" t="s">
        <v>32</v>
      </c>
      <c r="B41" s="16"/>
      <c r="C41" s="16"/>
      <c r="D41" s="19"/>
    </row>
    <row r="42" spans="1:4" ht="17" thickBot="1" x14ac:dyDescent="0.25">
      <c r="A42" s="17" t="s">
        <v>33</v>
      </c>
      <c r="B42" s="18"/>
      <c r="C42" s="18">
        <v>4</v>
      </c>
      <c r="D42" s="19"/>
    </row>
    <row r="43" spans="1:4" x14ac:dyDescent="0.2">
      <c r="A43" s="8" t="s">
        <v>34</v>
      </c>
      <c r="B43" s="9">
        <v>80</v>
      </c>
      <c r="C43" s="9">
        <f>SUM(C2:C31)+C42</f>
        <v>696</v>
      </c>
      <c r="D43" s="9">
        <f>C43/B43</f>
        <v>8.6999999999999993</v>
      </c>
    </row>
  </sheetData>
  <sortState xmlns:xlrd2="http://schemas.microsoft.com/office/spreadsheetml/2017/richdata2" ref="A2:D42">
    <sortCondition descending="1" ref="D2:D42"/>
  </sortState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27A0DE307DC44C9C6D49C199E56D43" ma:contentTypeVersion="20" ma:contentTypeDescription="Create a new document." ma:contentTypeScope="" ma:versionID="9fed82db48bcb881926b6e45aeab989a">
  <xsd:schema xmlns:xsd="http://www.w3.org/2001/XMLSchema" xmlns:xs="http://www.w3.org/2001/XMLSchema" xmlns:p="http://schemas.microsoft.com/office/2006/metadata/properties" xmlns:ns1="http://schemas.microsoft.com/sharepoint/v3" xmlns:ns2="bdde9dca-b655-4c82-9756-0719d4cc3ad5" xmlns:ns3="08b51a6c-15c5-468c-9d03-3812a6e79002" targetNamespace="http://schemas.microsoft.com/office/2006/metadata/properties" ma:root="true" ma:fieldsID="b10dd0d0682a2b2f0d50032ab9be8962" ns1:_="" ns2:_="" ns3:_="">
    <xsd:import namespace="http://schemas.microsoft.com/sharepoint/v3"/>
    <xsd:import namespace="bdde9dca-b655-4c82-9756-0719d4cc3ad5"/>
    <xsd:import namespace="08b51a6c-15c5-468c-9d03-3812a6e79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unty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e9dca-b655-4c82-9756-0719d4cc3a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1b1a5a-f0f9-49c0-b9db-6a9c78dda7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unty" ma:index="24" nillable="true" ma:displayName="County" ma:description="Where PIPs are from" ma:format="Dropdown" ma:internalName="County">
      <xsd:simpleType>
        <xsd:restriction base="dms:Text">
          <xsd:maxLength value="255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1a6c-15c5-468c-9d03-3812a6e79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4764a0-56e0-4cd0-8eca-b34752208dec}" ma:internalName="TaxCatchAll" ma:showField="CatchAllData" ma:web="08b51a6c-15c5-468c-9d03-3812a6e79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dde9dca-b655-4c82-9756-0719d4cc3ad5">
      <Terms xmlns="http://schemas.microsoft.com/office/infopath/2007/PartnerControls"/>
    </lcf76f155ced4ddcb4097134ff3c332f>
    <County xmlns="bdde9dca-b655-4c82-9756-0719d4cc3ad5" xsi:nil="true"/>
    <_ip_UnifiedCompliancePolicyProperties xmlns="http://schemas.microsoft.com/sharepoint/v3" xsi:nil="true"/>
    <TaxCatchAll xmlns="08b51a6c-15c5-468c-9d03-3812a6e790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74D36-3238-4599-B817-53B9798E0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e9dca-b655-4c82-9756-0719d4cc3ad5"/>
    <ds:schemaRef ds:uri="08b51a6c-15c5-468c-9d03-3812a6e79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45576A-12A1-46A8-9BDA-00CAA49F3AB8}">
  <ds:schemaRefs>
    <ds:schemaRef ds:uri="http://schemas.openxmlformats.org/package/2006/metadata/core-properties"/>
    <ds:schemaRef ds:uri="08b51a6c-15c5-468c-9d03-3812a6e79002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bdde9dca-b655-4c82-9756-0719d4cc3ad5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31284A-E401-4762-9EDF-CEA6C6E1F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June-Overall</vt:lpstr>
      <vt:lpstr>Individual</vt:lpstr>
      <vt:lpstr>Group</vt:lpstr>
      <vt:lpstr>Outreach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MAC-A2780-0361</dc:creator>
  <cp:lastModifiedBy>Taylor Intermill</cp:lastModifiedBy>
  <cp:lastPrinted>2023-07-26T03:40:49Z</cp:lastPrinted>
  <dcterms:created xsi:type="dcterms:W3CDTF">2023-07-11T20:29:16Z</dcterms:created>
  <dcterms:modified xsi:type="dcterms:W3CDTF">2023-08-01T20:38:47Z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0x0101004627A0DE307DC44C9C6D49C199E56D43</vt:lpwstr>
  </property>
  <property fmtid="{D5CDD505-2E9C-101B-9397-08002B2CF9AE}" pid="3" name="MediaServiceImageTags">
    <vt:lpwstr/>
  </property>
</Properties>
</file>